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Z:\Pub\Bud\Sveta\Бюджет 2025\рішення зміни 2025\"/>
    </mc:Choice>
  </mc:AlternateContent>
  <xr:revisionPtr revIDLastSave="0" documentId="13_ncr:1_{BD1EE1B0-C775-4E0E-A539-83873C3C0C06}" xr6:coauthVersionLast="45" xr6:coauthVersionMax="45" xr10:uidLastSave="{00000000-0000-0000-0000-000000000000}"/>
  <bookViews>
    <workbookView xWindow="-120" yWindow="-120" windowWidth="29040" windowHeight="15840" activeTab="1" xr2:uid="{00000000-000D-0000-FFFF-FFFF00000000}"/>
  </bookViews>
  <sheets>
    <sheet name="Додаток 1" sheetId="13" r:id="rId1"/>
    <sheet name="Додаток 2 " sheetId="16" r:id="rId2"/>
    <sheet name="Додаток 3" sheetId="2" r:id="rId3"/>
    <sheet name="Додаток 4" sheetId="14" r:id="rId4"/>
    <sheet name="Додаток 5" sheetId="15" r:id="rId5"/>
  </sheets>
  <externalReferences>
    <externalReference r:id="rId6"/>
    <externalReference r:id="rId7"/>
    <externalReference r:id="rId8"/>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 '!$10:$10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 '!$A$1:$F$40</definedName>
    <definedName name="_xlnm.Print_Area" localSheetId="2">'Додаток 3'!$A$1:$R$101</definedName>
    <definedName name="_xlnm.Print_Area" localSheetId="4">'Додаток 5'!$B$1:$M$108</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6" l="1"/>
  <c r="C14" i="16"/>
  <c r="C15" i="16"/>
  <c r="D16" i="16"/>
  <c r="E16" i="16"/>
  <c r="E13" i="16" s="1"/>
  <c r="E26" i="16" s="1"/>
  <c r="F16" i="16"/>
  <c r="F13" i="16" s="1"/>
  <c r="F26" i="16" s="1"/>
  <c r="C17" i="16"/>
  <c r="C18" i="16"/>
  <c r="C19" i="16"/>
  <c r="C20" i="16"/>
  <c r="C21" i="16"/>
  <c r="C22" i="16"/>
  <c r="C23" i="16"/>
  <c r="C24" i="16"/>
  <c r="C25" i="16"/>
  <c r="D29" i="16"/>
  <c r="D28" i="16" s="1"/>
  <c r="E29" i="16"/>
  <c r="F29" i="16"/>
  <c r="D30" i="16"/>
  <c r="E30" i="16"/>
  <c r="C30" i="16" s="1"/>
  <c r="F30" i="16"/>
  <c r="D32" i="16"/>
  <c r="E32" i="16"/>
  <c r="F32" i="16"/>
  <c r="D33" i="16"/>
  <c r="C33" i="16" s="1"/>
  <c r="E33" i="16"/>
  <c r="F33" i="16"/>
  <c r="D34" i="16"/>
  <c r="C34" i="16" s="1"/>
  <c r="E34" i="16"/>
  <c r="F34" i="16"/>
  <c r="D35" i="16"/>
  <c r="C35" i="16" s="1"/>
  <c r="E35" i="16"/>
  <c r="F35" i="16"/>
  <c r="D36" i="16"/>
  <c r="C36" i="16" s="1"/>
  <c r="E36" i="16"/>
  <c r="F36" i="16"/>
  <c r="D37" i="16"/>
  <c r="C37" i="16" s="1"/>
  <c r="E37" i="16"/>
  <c r="F37" i="16"/>
  <c r="C16" i="16" l="1"/>
  <c r="D27" i="16"/>
  <c r="C31" i="16"/>
  <c r="F28" i="16"/>
  <c r="F27" i="16" s="1"/>
  <c r="F38" i="16" s="1"/>
  <c r="E28" i="16"/>
  <c r="E27" i="16" s="1"/>
  <c r="E38" i="16" s="1"/>
  <c r="C13" i="16"/>
  <c r="C32" i="16"/>
  <c r="C29" i="16"/>
  <c r="D26" i="16"/>
  <c r="C26" i="16" s="1"/>
  <c r="C28" i="16" l="1"/>
  <c r="D38" i="16"/>
  <c r="C38" i="16" s="1"/>
  <c r="C27" i="16"/>
  <c r="G67" i="14" l="1"/>
  <c r="G68" i="2"/>
  <c r="E82" i="13"/>
  <c r="F82" i="13"/>
  <c r="F81" i="13" s="1"/>
  <c r="F97" i="13" s="1"/>
  <c r="E86" i="13"/>
  <c r="F86" i="13"/>
  <c r="H55" i="2"/>
  <c r="E89" i="13"/>
  <c r="E88" i="13"/>
  <c r="K79" i="15" l="1"/>
  <c r="G29" i="14" l="1"/>
  <c r="F35" i="13" l="1"/>
  <c r="F21" i="13"/>
  <c r="F27" i="13"/>
  <c r="M68" i="15"/>
  <c r="M69" i="15" s="1"/>
  <c r="L14" i="15"/>
  <c r="K14" i="15"/>
  <c r="J15" i="15"/>
  <c r="L16" i="15"/>
  <c r="K16" i="15"/>
  <c r="G48" i="14"/>
  <c r="M98" i="15"/>
  <c r="M95" i="15" s="1"/>
  <c r="M94" i="15" s="1"/>
  <c r="M93" i="15" s="1"/>
  <c r="M96" i="15"/>
  <c r="M91" i="15"/>
  <c r="M90" i="15" s="1"/>
  <c r="M88" i="15"/>
  <c r="M83" i="15"/>
  <c r="M82" i="15" s="1"/>
  <c r="M75" i="15" s="1"/>
  <c r="M74" i="15" s="1"/>
  <c r="M79" i="15"/>
  <c r="M72" i="15"/>
  <c r="M70" i="15"/>
  <c r="M65" i="15"/>
  <c r="M63" i="15"/>
  <c r="M64" i="15"/>
  <c r="M57" i="15"/>
  <c r="M55" i="15"/>
  <c r="M53" i="15"/>
  <c r="M49" i="15"/>
  <c r="M47" i="15"/>
  <c r="M48" i="15"/>
  <c r="M45" i="15"/>
  <c r="M46" i="15" s="1"/>
  <c r="M43" i="15"/>
  <c r="M42" i="15" s="1"/>
  <c r="M39" i="15"/>
  <c r="M40" i="15" s="1"/>
  <c r="M41" i="15" s="1"/>
  <c r="M18" i="15"/>
  <c r="M19" i="15" s="1"/>
  <c r="M20" i="15"/>
  <c r="M21" i="15" s="1"/>
  <c r="M23" i="15"/>
  <c r="M22" i="15" s="1"/>
  <c r="M25" i="15"/>
  <c r="M26" i="15" s="1"/>
  <c r="M27" i="15"/>
  <c r="M28" i="15" s="1"/>
  <c r="M29" i="15"/>
  <c r="M30" i="15" s="1"/>
  <c r="M31" i="15"/>
  <c r="M32" i="15"/>
  <c r="M33" i="15"/>
  <c r="M34" i="15" s="1"/>
  <c r="M35" i="15"/>
  <c r="M36" i="15" s="1"/>
  <c r="M37" i="15"/>
  <c r="M38" i="15" s="1"/>
  <c r="M50" i="15"/>
  <c r="J58" i="15"/>
  <c r="J59" i="15"/>
  <c r="J60" i="15"/>
  <c r="J61" i="15"/>
  <c r="J66" i="15"/>
  <c r="J67" i="15"/>
  <c r="L77" i="15"/>
  <c r="J77" i="15" s="1"/>
  <c r="M77" i="15"/>
  <c r="M76" i="15"/>
  <c r="J78" i="15"/>
  <c r="J80" i="15"/>
  <c r="L81" i="15"/>
  <c r="J81" i="15" s="1"/>
  <c r="M81" i="15"/>
  <c r="M87" i="15"/>
  <c r="M89" i="15"/>
  <c r="M97" i="15"/>
  <c r="J99" i="15"/>
  <c r="J100" i="15"/>
  <c r="J101" i="15"/>
  <c r="J102" i="15"/>
  <c r="J103" i="15"/>
  <c r="J104" i="15"/>
  <c r="O113" i="15"/>
  <c r="N113" i="15"/>
  <c r="O86" i="15"/>
  <c r="N86" i="15"/>
  <c r="O80" i="15"/>
  <c r="N80" i="15"/>
  <c r="M71" i="15"/>
  <c r="K53" i="15"/>
  <c r="G86" i="14"/>
  <c r="G91" i="14" s="1"/>
  <c r="G85" i="14"/>
  <c r="G83" i="14"/>
  <c r="G94" i="14" s="1"/>
  <c r="G81" i="14"/>
  <c r="G76" i="14"/>
  <c r="G74" i="14"/>
  <c r="G93" i="14" s="1"/>
  <c r="G92" i="14" s="1"/>
  <c r="G60" i="14"/>
  <c r="G58" i="14"/>
  <c r="G68" i="14"/>
  <c r="G55" i="14"/>
  <c r="G44" i="14"/>
  <c r="G38" i="14"/>
  <c r="G30" i="14"/>
  <c r="G27" i="14"/>
  <c r="G25" i="14"/>
  <c r="G23" i="14"/>
  <c r="G17" i="14"/>
  <c r="G15" i="14"/>
  <c r="G13" i="14"/>
  <c r="E96" i="13"/>
  <c r="E95" i="13"/>
  <c r="E94" i="13"/>
  <c r="E93" i="13"/>
  <c r="E92" i="13"/>
  <c r="H91" i="13"/>
  <c r="G91" i="13"/>
  <c r="F91" i="13"/>
  <c r="E90" i="13"/>
  <c r="E87" i="13"/>
  <c r="H86" i="13"/>
  <c r="H82" i="13" s="1"/>
  <c r="H81" i="13" s="1"/>
  <c r="G86" i="13"/>
  <c r="E85" i="13"/>
  <c r="E84" i="13"/>
  <c r="E83" i="13" s="1"/>
  <c r="H83" i="13"/>
  <c r="G83" i="13"/>
  <c r="F83" i="13"/>
  <c r="E79" i="13"/>
  <c r="E78" i="13" s="1"/>
  <c r="E77" i="13" s="1"/>
  <c r="E76" i="13" s="1"/>
  <c r="H78" i="13"/>
  <c r="H77" i="13" s="1"/>
  <c r="H76" i="13" s="1"/>
  <c r="G78" i="13"/>
  <c r="G77" i="13" s="1"/>
  <c r="G76" i="13" s="1"/>
  <c r="F78" i="13"/>
  <c r="J77" i="13"/>
  <c r="I77" i="13"/>
  <c r="F77" i="13"/>
  <c r="F76" i="13" s="1"/>
  <c r="E75" i="13"/>
  <c r="E74" i="13" s="1"/>
  <c r="H74" i="13"/>
  <c r="G74" i="13"/>
  <c r="F74" i="13"/>
  <c r="E73" i="13"/>
  <c r="E72" i="13"/>
  <c r="E71" i="13" s="1"/>
  <c r="H71" i="13"/>
  <c r="G71" i="13"/>
  <c r="F71" i="13"/>
  <c r="J70" i="13"/>
  <c r="I70" i="13"/>
  <c r="G70" i="13"/>
  <c r="F70" i="13"/>
  <c r="E69" i="13"/>
  <c r="E68" i="13"/>
  <c r="E66" i="13" s="1"/>
  <c r="E67" i="13"/>
  <c r="H66" i="13"/>
  <c r="G66" i="13"/>
  <c r="F66" i="13"/>
  <c r="E65" i="13"/>
  <c r="E64" i="13"/>
  <c r="H64" i="13"/>
  <c r="G64" i="13"/>
  <c r="F64" i="13"/>
  <c r="E63" i="13"/>
  <c r="E62" i="13"/>
  <c r="E61" i="13" s="1"/>
  <c r="E60" i="13"/>
  <c r="H61" i="13"/>
  <c r="G61" i="13"/>
  <c r="F61" i="13"/>
  <c r="F60" i="13"/>
  <c r="E59" i="13"/>
  <c r="E58" i="13"/>
  <c r="E57" i="13"/>
  <c r="E56" i="13"/>
  <c r="H55" i="13"/>
  <c r="H54" i="13" s="1"/>
  <c r="G55" i="13"/>
  <c r="G54" i="13"/>
  <c r="F55" i="13"/>
  <c r="F54" i="13" s="1"/>
  <c r="F53" i="13" s="1"/>
  <c r="E52" i="13"/>
  <c r="E51" i="13"/>
  <c r="E50" i="13"/>
  <c r="H49" i="13"/>
  <c r="H48" i="13" s="1"/>
  <c r="G49" i="13"/>
  <c r="G48" i="13" s="1"/>
  <c r="G13" i="13" s="1"/>
  <c r="F49" i="13"/>
  <c r="F48" i="13" s="1"/>
  <c r="E47" i="13"/>
  <c r="E46" i="13"/>
  <c r="E44" i="13" s="1"/>
  <c r="E45" i="13"/>
  <c r="H44" i="13"/>
  <c r="G44" i="13"/>
  <c r="F44" i="13"/>
  <c r="F34" i="13" s="1"/>
  <c r="E43" i="13"/>
  <c r="E42" i="13"/>
  <c r="E41" i="13"/>
  <c r="E40" i="13"/>
  <c r="E36" i="13"/>
  <c r="E37" i="13"/>
  <c r="E38" i="13"/>
  <c r="E39" i="13"/>
  <c r="E35" i="13" s="1"/>
  <c r="H35" i="13"/>
  <c r="G35" i="13"/>
  <c r="G34" i="13"/>
  <c r="E33" i="13"/>
  <c r="E31" i="13" s="1"/>
  <c r="E32" i="13"/>
  <c r="H31" i="13"/>
  <c r="G31" i="13"/>
  <c r="G26" i="13" s="1"/>
  <c r="F31" i="13"/>
  <c r="E30" i="13"/>
  <c r="E29" i="13"/>
  <c r="H29" i="13"/>
  <c r="G29" i="13"/>
  <c r="F29" i="13"/>
  <c r="E28" i="13"/>
  <c r="E27" i="13" s="1"/>
  <c r="J27" i="13"/>
  <c r="I27" i="13"/>
  <c r="H27" i="13"/>
  <c r="H26" i="13" s="1"/>
  <c r="G27" i="13"/>
  <c r="E25" i="13"/>
  <c r="E24" i="13" s="1"/>
  <c r="H24" i="13"/>
  <c r="G24" i="13"/>
  <c r="F24" i="13"/>
  <c r="F20" i="13" s="1"/>
  <c r="E23" i="13"/>
  <c r="E21" i="13" s="1"/>
  <c r="E22" i="13"/>
  <c r="H21" i="13"/>
  <c r="H20" i="13"/>
  <c r="G21" i="13"/>
  <c r="G20" i="13" s="1"/>
  <c r="E19" i="13"/>
  <c r="E18" i="13"/>
  <c r="E17" i="13"/>
  <c r="E16" i="13"/>
  <c r="E15" i="13" s="1"/>
  <c r="E14" i="13" s="1"/>
  <c r="H15" i="13"/>
  <c r="H14" i="13" s="1"/>
  <c r="G15" i="13"/>
  <c r="G14" i="13" s="1"/>
  <c r="F15" i="13"/>
  <c r="F14" i="13" s="1"/>
  <c r="J14" i="13"/>
  <c r="I14" i="13"/>
  <c r="H34" i="13"/>
  <c r="G82" i="13"/>
  <c r="G81" i="13" s="1"/>
  <c r="G46" i="2"/>
  <c r="H44" i="2"/>
  <c r="M44" i="2"/>
  <c r="Q44" i="2"/>
  <c r="L46" i="2"/>
  <c r="L57" i="2"/>
  <c r="M55" i="2"/>
  <c r="Q55" i="2"/>
  <c r="P55" i="2"/>
  <c r="O55" i="2"/>
  <c r="N55" i="2"/>
  <c r="L69" i="2"/>
  <c r="L68" i="2"/>
  <c r="R68" i="2" s="1"/>
  <c r="R69" i="2"/>
  <c r="H37" i="2"/>
  <c r="I37" i="2"/>
  <c r="J37" i="2"/>
  <c r="K37" i="2"/>
  <c r="M37" i="2"/>
  <c r="N37" i="2"/>
  <c r="O37" i="2"/>
  <c r="P37" i="2"/>
  <c r="Q37" i="2"/>
  <c r="G50" i="2"/>
  <c r="K70" i="15"/>
  <c r="S37" i="2"/>
  <c r="T37" i="2"/>
  <c r="G43" i="2"/>
  <c r="N44" i="2"/>
  <c r="L50" i="2"/>
  <c r="H86" i="2"/>
  <c r="I86" i="2"/>
  <c r="J86" i="2"/>
  <c r="K86" i="2"/>
  <c r="M86" i="2"/>
  <c r="N86" i="2"/>
  <c r="O86" i="2"/>
  <c r="P86" i="2"/>
  <c r="Q86" i="2"/>
  <c r="Q75" i="2" s="1"/>
  <c r="I55" i="2"/>
  <c r="J55" i="2"/>
  <c r="K55" i="2"/>
  <c r="G66" i="2"/>
  <c r="L66" i="2"/>
  <c r="G67" i="2"/>
  <c r="R67" i="2" s="1"/>
  <c r="L67" i="2"/>
  <c r="R66" i="2"/>
  <c r="L88" i="2"/>
  <c r="H80" i="2"/>
  <c r="G88" i="2"/>
  <c r="G41" i="2"/>
  <c r="L41" i="2"/>
  <c r="L43" i="2"/>
  <c r="R43" i="2"/>
  <c r="S98" i="2"/>
  <c r="T98" i="2"/>
  <c r="L97" i="2"/>
  <c r="L98" i="15"/>
  <c r="L96" i="2"/>
  <c r="G97" i="2"/>
  <c r="K98" i="15"/>
  <c r="J98" i="15" s="1"/>
  <c r="G96" i="2"/>
  <c r="R96" i="2" s="1"/>
  <c r="R95" i="2" s="1"/>
  <c r="H95" i="2"/>
  <c r="I95" i="2"/>
  <c r="J95" i="2"/>
  <c r="K95" i="2"/>
  <c r="M95" i="2"/>
  <c r="N95" i="2"/>
  <c r="N90" i="2" s="1"/>
  <c r="O95" i="2"/>
  <c r="P95" i="2"/>
  <c r="Q95" i="2"/>
  <c r="Q90" i="2" s="1"/>
  <c r="H93" i="2"/>
  <c r="I93" i="2"/>
  <c r="J93" i="2"/>
  <c r="K93" i="2"/>
  <c r="L93" i="2"/>
  <c r="M93" i="2"/>
  <c r="N93" i="2"/>
  <c r="O93" i="2"/>
  <c r="P93" i="2"/>
  <c r="Q93" i="2"/>
  <c r="G93" i="2"/>
  <c r="L92" i="2"/>
  <c r="L91" i="2" s="1"/>
  <c r="G92" i="2"/>
  <c r="R92" i="2" s="1"/>
  <c r="R91" i="2" s="1"/>
  <c r="H91" i="2"/>
  <c r="H90" i="2" s="1"/>
  <c r="H89" i="2" s="1"/>
  <c r="I91" i="2"/>
  <c r="I90" i="2" s="1"/>
  <c r="I89" i="2" s="1"/>
  <c r="J91" i="2"/>
  <c r="J90" i="2" s="1"/>
  <c r="J89" i="2" s="1"/>
  <c r="K91" i="2"/>
  <c r="M91" i="2"/>
  <c r="M90" i="2" s="1"/>
  <c r="M89" i="2" s="1"/>
  <c r="N91" i="2"/>
  <c r="O91" i="2"/>
  <c r="O90" i="2" s="1"/>
  <c r="O89" i="2" s="1"/>
  <c r="P91" i="2"/>
  <c r="Q91" i="2"/>
  <c r="L87" i="2"/>
  <c r="L91" i="15" s="1"/>
  <c r="G87" i="2"/>
  <c r="L82" i="2"/>
  <c r="L83" i="2"/>
  <c r="L84" i="2"/>
  <c r="L85" i="2"/>
  <c r="L81" i="2"/>
  <c r="G82" i="2"/>
  <c r="R82" i="2" s="1"/>
  <c r="G83" i="2"/>
  <c r="G84" i="2"/>
  <c r="R84" i="2" s="1"/>
  <c r="G85" i="2"/>
  <c r="K88" i="15" s="1"/>
  <c r="G81" i="2"/>
  <c r="R81" i="2" s="1"/>
  <c r="I80" i="2"/>
  <c r="J80" i="2"/>
  <c r="K80" i="2"/>
  <c r="K75" i="2" s="1"/>
  <c r="K74" i="2" s="1"/>
  <c r="M80" i="2"/>
  <c r="N80" i="2"/>
  <c r="O80" i="2"/>
  <c r="P80" i="2"/>
  <c r="Q80" i="2"/>
  <c r="L79" i="2"/>
  <c r="L78" i="2"/>
  <c r="G79" i="2"/>
  <c r="G78" i="2" s="1"/>
  <c r="H78" i="2"/>
  <c r="I78" i="2"/>
  <c r="J78" i="2"/>
  <c r="K78" i="2"/>
  <c r="M78" i="2"/>
  <c r="N78" i="2"/>
  <c r="N75" i="2" s="1"/>
  <c r="N74" i="2" s="1"/>
  <c r="O78" i="2"/>
  <c r="P78" i="2"/>
  <c r="Q78" i="2"/>
  <c r="L77" i="2"/>
  <c r="G77" i="2"/>
  <c r="H76" i="2"/>
  <c r="I76" i="2"/>
  <c r="J76" i="2"/>
  <c r="K76" i="2"/>
  <c r="M76" i="2"/>
  <c r="M75" i="2" s="1"/>
  <c r="M74" i="2" s="1"/>
  <c r="N76" i="2"/>
  <c r="O76" i="2"/>
  <c r="P76" i="2"/>
  <c r="P75" i="2" s="1"/>
  <c r="P74" i="2" s="1"/>
  <c r="Q76" i="2"/>
  <c r="L73" i="2"/>
  <c r="L72" i="2" s="1"/>
  <c r="G73" i="2"/>
  <c r="G72" i="2" s="1"/>
  <c r="H72" i="2"/>
  <c r="I72" i="2"/>
  <c r="J72" i="2"/>
  <c r="K72" i="2"/>
  <c r="M72" i="2"/>
  <c r="N72" i="2"/>
  <c r="O72" i="2"/>
  <c r="P72" i="2"/>
  <c r="Q72" i="2"/>
  <c r="L71" i="2"/>
  <c r="G71" i="2"/>
  <c r="G70" i="2" s="1"/>
  <c r="H70" i="2"/>
  <c r="I70" i="2"/>
  <c r="J70" i="2"/>
  <c r="K70" i="2"/>
  <c r="M70" i="2"/>
  <c r="N70" i="2"/>
  <c r="O70" i="2"/>
  <c r="P70" i="2"/>
  <c r="Q70" i="2"/>
  <c r="L58" i="2"/>
  <c r="L59" i="2"/>
  <c r="R59" i="2" s="1"/>
  <c r="L60" i="2"/>
  <c r="L61" i="2"/>
  <c r="L79" i="15"/>
  <c r="L76" i="15" s="1"/>
  <c r="L62" i="2"/>
  <c r="L63" i="2"/>
  <c r="L64" i="2"/>
  <c r="R64" i="2" s="1"/>
  <c r="L65" i="2"/>
  <c r="L56" i="2"/>
  <c r="G57" i="2"/>
  <c r="G58" i="2"/>
  <c r="R58" i="2" s="1"/>
  <c r="G59" i="2"/>
  <c r="G60" i="2"/>
  <c r="R60" i="2" s="1"/>
  <c r="G61" i="2"/>
  <c r="G62" i="2"/>
  <c r="R62" i="2" s="1"/>
  <c r="G63" i="2"/>
  <c r="G64" i="2"/>
  <c r="G65" i="2"/>
  <c r="G56" i="2"/>
  <c r="L54" i="2"/>
  <c r="L53" i="2" s="1"/>
  <c r="G54" i="2"/>
  <c r="H53" i="2"/>
  <c r="I53" i="2"/>
  <c r="J53" i="2"/>
  <c r="K53" i="2"/>
  <c r="M53" i="2"/>
  <c r="N53" i="2"/>
  <c r="O53" i="2"/>
  <c r="P53" i="2"/>
  <c r="Q53" i="2"/>
  <c r="L47" i="2"/>
  <c r="L65" i="15" s="1"/>
  <c r="L48" i="2"/>
  <c r="L68" i="15"/>
  <c r="L69" i="15" s="1"/>
  <c r="L49" i="2"/>
  <c r="L72" i="15" s="1"/>
  <c r="L73" i="15" s="1"/>
  <c r="L45" i="2"/>
  <c r="G47" i="2"/>
  <c r="G48" i="2"/>
  <c r="G49" i="2"/>
  <c r="K72" i="15" s="1"/>
  <c r="G45" i="2"/>
  <c r="K63" i="15" s="1"/>
  <c r="I44" i="2"/>
  <c r="J44" i="2"/>
  <c r="K44" i="2"/>
  <c r="O44" i="2"/>
  <c r="P44" i="2"/>
  <c r="L39" i="2"/>
  <c r="L40" i="2"/>
  <c r="L55" i="15" s="1"/>
  <c r="L56" i="15" s="1"/>
  <c r="L42" i="2"/>
  <c r="L37" i="2" s="1"/>
  <c r="L38" i="2"/>
  <c r="L53" i="15" s="1"/>
  <c r="G39" i="2"/>
  <c r="R39" i="2" s="1"/>
  <c r="G40" i="2"/>
  <c r="K55" i="15" s="1"/>
  <c r="G42" i="2"/>
  <c r="G37" i="2" s="1"/>
  <c r="K57" i="15"/>
  <c r="G38" i="2"/>
  <c r="L34" i="2"/>
  <c r="L45" i="15"/>
  <c r="L46" i="15" s="1"/>
  <c r="L35" i="2"/>
  <c r="L36" i="2"/>
  <c r="L33" i="2"/>
  <c r="G34" i="2"/>
  <c r="K45" i="15" s="1"/>
  <c r="K46" i="15" s="1"/>
  <c r="G35" i="2"/>
  <c r="K47" i="15" s="1"/>
  <c r="K48" i="15" s="1"/>
  <c r="G36" i="2"/>
  <c r="K49" i="15" s="1"/>
  <c r="G33" i="2"/>
  <c r="K43" i="15" s="1"/>
  <c r="H32" i="2"/>
  <c r="I32" i="2"/>
  <c r="J32" i="2"/>
  <c r="K32" i="2"/>
  <c r="M32" i="2"/>
  <c r="N32" i="2"/>
  <c r="O32" i="2"/>
  <c r="P32" i="2"/>
  <c r="Q32" i="2"/>
  <c r="L23" i="2"/>
  <c r="L25" i="15" s="1"/>
  <c r="L26" i="15" s="1"/>
  <c r="L24" i="2"/>
  <c r="L27" i="15"/>
  <c r="L28" i="15" s="1"/>
  <c r="L25" i="2"/>
  <c r="L29" i="15" s="1"/>
  <c r="L30" i="15" s="1"/>
  <c r="L26" i="2"/>
  <c r="L31" i="15" s="1"/>
  <c r="L32" i="15" s="1"/>
  <c r="L27" i="2"/>
  <c r="L33" i="15"/>
  <c r="L34" i="15" s="1"/>
  <c r="L28" i="2"/>
  <c r="L29" i="2"/>
  <c r="L37" i="15"/>
  <c r="L30" i="2"/>
  <c r="L31" i="2"/>
  <c r="L39" i="15"/>
  <c r="L40" i="15" s="1"/>
  <c r="L22" i="2"/>
  <c r="G23" i="2"/>
  <c r="K25" i="15" s="1"/>
  <c r="G24" i="2"/>
  <c r="K27" i="15" s="1"/>
  <c r="K28" i="15" s="1"/>
  <c r="J28" i="15" s="1"/>
  <c r="G25" i="2"/>
  <c r="K29" i="15" s="1"/>
  <c r="K30" i="15" s="1"/>
  <c r="G26" i="2"/>
  <c r="G27" i="2"/>
  <c r="G28" i="2"/>
  <c r="K35" i="15" s="1"/>
  <c r="G29" i="2"/>
  <c r="K37" i="15" s="1"/>
  <c r="K38" i="15" s="1"/>
  <c r="G30" i="2"/>
  <c r="G31" i="2"/>
  <c r="R31" i="2" s="1"/>
  <c r="G22" i="2"/>
  <c r="K23" i="15" s="1"/>
  <c r="H21" i="2"/>
  <c r="I21" i="2"/>
  <c r="J21" i="2"/>
  <c r="K21" i="2"/>
  <c r="M21" i="2"/>
  <c r="N21" i="2"/>
  <c r="O21" i="2"/>
  <c r="P21" i="2"/>
  <c r="Q21" i="2"/>
  <c r="R94" i="2"/>
  <c r="R93" i="2" s="1"/>
  <c r="L20" i="2"/>
  <c r="L20" i="15" s="1"/>
  <c r="L21" i="15" s="1"/>
  <c r="L19" i="2"/>
  <c r="G20" i="2"/>
  <c r="K20" i="15" s="1"/>
  <c r="K21" i="15" s="1"/>
  <c r="J21" i="15" s="1"/>
  <c r="G19" i="2"/>
  <c r="K18" i="15" s="1"/>
  <c r="K19" i="15" s="1"/>
  <c r="H18" i="2"/>
  <c r="I18" i="2"/>
  <c r="J18" i="2"/>
  <c r="K18" i="2"/>
  <c r="M18" i="2"/>
  <c r="N18" i="2"/>
  <c r="O18" i="2"/>
  <c r="P18" i="2"/>
  <c r="Q18" i="2"/>
  <c r="S18" i="2"/>
  <c r="T18" i="2"/>
  <c r="L17" i="2"/>
  <c r="G17" i="2"/>
  <c r="G16" i="2" s="1"/>
  <c r="H16" i="2"/>
  <c r="I16" i="2"/>
  <c r="J16" i="2"/>
  <c r="K16" i="2"/>
  <c r="M16" i="2"/>
  <c r="N16" i="2"/>
  <c r="O16" i="2"/>
  <c r="P16" i="2"/>
  <c r="Q16" i="2"/>
  <c r="L44" i="2"/>
  <c r="L86" i="2"/>
  <c r="K90" i="2"/>
  <c r="K89" i="2" s="1"/>
  <c r="R38" i="2"/>
  <c r="R65" i="2"/>
  <c r="R33" i="2"/>
  <c r="G95" i="2"/>
  <c r="Q89" i="2"/>
  <c r="R34" i="2"/>
  <c r="R40" i="2"/>
  <c r="R63" i="2"/>
  <c r="Q74" i="2"/>
  <c r="P90" i="2"/>
  <c r="P89" i="2"/>
  <c r="R57" i="2"/>
  <c r="G76" i="2"/>
  <c r="Q15" i="2"/>
  <c r="Q14" i="2" s="1"/>
  <c r="N89" i="2"/>
  <c r="R97" i="2"/>
  <c r="R20" i="2"/>
  <c r="R23" i="2"/>
  <c r="K33" i="15"/>
  <c r="J33" i="15" s="1"/>
  <c r="R27" i="2"/>
  <c r="L23" i="15"/>
  <c r="L38" i="15"/>
  <c r="M56" i="15"/>
  <c r="J14" i="15"/>
  <c r="L43" i="15"/>
  <c r="L44" i="15" s="1"/>
  <c r="L32" i="2"/>
  <c r="J55" i="15"/>
  <c r="K56" i="15"/>
  <c r="J56" i="15" s="1"/>
  <c r="R79" i="2"/>
  <c r="R78" i="2" s="1"/>
  <c r="R47" i="2"/>
  <c r="K65" i="15"/>
  <c r="J65" i="15" s="1"/>
  <c r="K71" i="15"/>
  <c r="R46" i="2"/>
  <c r="E34" i="13"/>
  <c r="E20" i="13"/>
  <c r="E26" i="13"/>
  <c r="E55" i="13"/>
  <c r="E54" i="13"/>
  <c r="L35" i="15"/>
  <c r="L36" i="15" s="1"/>
  <c r="L47" i="15"/>
  <c r="L48" i="15" s="1"/>
  <c r="R61" i="2"/>
  <c r="G91" i="2"/>
  <c r="R41" i="2"/>
  <c r="F26" i="13"/>
  <c r="M24" i="15"/>
  <c r="M44" i="15"/>
  <c r="G60" i="13"/>
  <c r="H70" i="13"/>
  <c r="M17" i="15"/>
  <c r="K64" i="15"/>
  <c r="K34" i="15"/>
  <c r="J34" i="15" s="1"/>
  <c r="L22" i="15"/>
  <c r="L24" i="15"/>
  <c r="G66" i="14" l="1"/>
  <c r="K83" i="15"/>
  <c r="K82" i="15" s="1"/>
  <c r="R73" i="2"/>
  <c r="R72" i="2" s="1"/>
  <c r="P52" i="2"/>
  <c r="P51" i="2" s="1"/>
  <c r="M52" i="2"/>
  <c r="M51" i="2" s="1"/>
  <c r="K52" i="2"/>
  <c r="K51" i="2" s="1"/>
  <c r="O52" i="2"/>
  <c r="O51" i="2" s="1"/>
  <c r="Q52" i="2"/>
  <c r="Q51" i="2" s="1"/>
  <c r="Q98" i="2" s="1"/>
  <c r="M86" i="15"/>
  <c r="M85" i="15" s="1"/>
  <c r="J27" i="15"/>
  <c r="J38" i="15"/>
  <c r="K52" i="15"/>
  <c r="M92" i="15"/>
  <c r="M84" i="15"/>
  <c r="J16" i="15"/>
  <c r="K39" i="15"/>
  <c r="J39" i="15" s="1"/>
  <c r="K36" i="15"/>
  <c r="J36" i="15" s="1"/>
  <c r="J35" i="15"/>
  <c r="R28" i="2"/>
  <c r="O15" i="2"/>
  <c r="O14" i="2" s="1"/>
  <c r="R83" i="2"/>
  <c r="O75" i="2"/>
  <c r="O74" i="2" s="1"/>
  <c r="R56" i="2"/>
  <c r="R55" i="2" s="1"/>
  <c r="R30" i="2"/>
  <c r="E49" i="13"/>
  <c r="E48" i="13" s="1"/>
  <c r="E13" i="13" s="1"/>
  <c r="R49" i="2"/>
  <c r="R35" i="2"/>
  <c r="J47" i="15"/>
  <c r="R29" i="2"/>
  <c r="R25" i="2"/>
  <c r="J30" i="15"/>
  <c r="R24" i="2"/>
  <c r="R22" i="2"/>
  <c r="J75" i="2"/>
  <c r="J74" i="2" s="1"/>
  <c r="G90" i="2"/>
  <c r="G89" i="2" s="1"/>
  <c r="R90" i="2"/>
  <c r="R89" i="2" s="1"/>
  <c r="H75" i="2"/>
  <c r="H74" i="2" s="1"/>
  <c r="R88" i="2"/>
  <c r="K87" i="15"/>
  <c r="K89" i="15"/>
  <c r="G80" i="2"/>
  <c r="I75" i="2"/>
  <c r="I74" i="2" s="1"/>
  <c r="L55" i="2"/>
  <c r="J52" i="2"/>
  <c r="J51" i="2" s="1"/>
  <c r="K76" i="15"/>
  <c r="J79" i="15"/>
  <c r="G55" i="2"/>
  <c r="H52" i="2"/>
  <c r="H51" i="2" s="1"/>
  <c r="I52" i="2"/>
  <c r="I51" i="2" s="1"/>
  <c r="K73" i="15"/>
  <c r="J73" i="15" s="1"/>
  <c r="J72" i="15"/>
  <c r="G32" i="2"/>
  <c r="J48" i="15"/>
  <c r="J46" i="15"/>
  <c r="K44" i="15"/>
  <c r="J44" i="15" s="1"/>
  <c r="J43" i="15"/>
  <c r="K15" i="2"/>
  <c r="K14" i="2" s="1"/>
  <c r="J37" i="15"/>
  <c r="J25" i="15"/>
  <c r="K26" i="15"/>
  <c r="J26" i="15" s="1"/>
  <c r="K24" i="15"/>
  <c r="J24" i="15" s="1"/>
  <c r="J23" i="15"/>
  <c r="H15" i="2"/>
  <c r="H14" i="2" s="1"/>
  <c r="J20" i="15"/>
  <c r="K17" i="15"/>
  <c r="G18" i="2"/>
  <c r="R19" i="2"/>
  <c r="N15" i="2"/>
  <c r="N14" i="2" s="1"/>
  <c r="J15" i="2"/>
  <c r="J14" i="2" s="1"/>
  <c r="I15" i="2"/>
  <c r="I14" i="2" s="1"/>
  <c r="E70" i="13"/>
  <c r="E53" i="13" s="1"/>
  <c r="G53" i="13"/>
  <c r="G80" i="13" s="1"/>
  <c r="G97" i="13" s="1"/>
  <c r="E91" i="13"/>
  <c r="E81" i="13" s="1"/>
  <c r="L16" i="2"/>
  <c r="R17" i="2"/>
  <c r="R16" i="2" s="1"/>
  <c r="K31" i="15"/>
  <c r="R26" i="2"/>
  <c r="L21" i="2"/>
  <c r="G53" i="2"/>
  <c r="R54" i="2"/>
  <c r="R53" i="2" s="1"/>
  <c r="K84" i="15"/>
  <c r="H13" i="13"/>
  <c r="J53" i="15"/>
  <c r="K54" i="15"/>
  <c r="K42" i="15"/>
  <c r="J29" i="15"/>
  <c r="J40" i="15"/>
  <c r="L41" i="15"/>
  <c r="J41" i="15" s="1"/>
  <c r="J45" i="15"/>
  <c r="L63" i="15"/>
  <c r="R45" i="2"/>
  <c r="N52" i="2"/>
  <c r="N51" i="2" s="1"/>
  <c r="N98" i="2" s="1"/>
  <c r="H60" i="13"/>
  <c r="H53" i="13" s="1"/>
  <c r="M15" i="15"/>
  <c r="M15" i="2"/>
  <c r="M14" i="2" s="1"/>
  <c r="L18" i="15"/>
  <c r="L18" i="2"/>
  <c r="R18" i="2" s="1"/>
  <c r="L57" i="15"/>
  <c r="J57" i="15" s="1"/>
  <c r="R42" i="2"/>
  <c r="R37" i="2" s="1"/>
  <c r="L83" i="15"/>
  <c r="R71" i="2"/>
  <c r="R70" i="2" s="1"/>
  <c r="L70" i="2"/>
  <c r="L76" i="2"/>
  <c r="R77" i="2"/>
  <c r="R76" i="2" s="1"/>
  <c r="L88" i="15"/>
  <c r="R85" i="2"/>
  <c r="R80" i="2" s="1"/>
  <c r="L80" i="2"/>
  <c r="R87" i="2"/>
  <c r="K91" i="15"/>
  <c r="G86" i="2"/>
  <c r="G75" i="2" s="1"/>
  <c r="G74" i="2" s="1"/>
  <c r="L70" i="15"/>
  <c r="R50" i="2"/>
  <c r="F13" i="13"/>
  <c r="F80" i="13" s="1"/>
  <c r="L54" i="15"/>
  <c r="M62" i="15"/>
  <c r="M73" i="15"/>
  <c r="P15" i="2"/>
  <c r="P14" i="2" s="1"/>
  <c r="G21" i="2"/>
  <c r="L49" i="15"/>
  <c r="R36" i="2"/>
  <c r="R32" i="2" s="1"/>
  <c r="K68" i="15"/>
  <c r="R48" i="2"/>
  <c r="L92" i="15"/>
  <c r="L90" i="15"/>
  <c r="L95" i="2"/>
  <c r="L90" i="2" s="1"/>
  <c r="L89" i="2" s="1"/>
  <c r="L96" i="15"/>
  <c r="M52" i="15"/>
  <c r="M54" i="15"/>
  <c r="G44" i="2"/>
  <c r="K96" i="15"/>
  <c r="P98" i="2" l="1"/>
  <c r="M98" i="2"/>
  <c r="O98" i="2"/>
  <c r="K98" i="2"/>
  <c r="K22" i="15"/>
  <c r="L52" i="2"/>
  <c r="L51" i="2" s="1"/>
  <c r="E80" i="13"/>
  <c r="G52" i="2"/>
  <c r="G51" i="2" s="1"/>
  <c r="R21" i="2"/>
  <c r="H98" i="2"/>
  <c r="R86" i="2"/>
  <c r="R75" i="2" s="1"/>
  <c r="R74" i="2" s="1"/>
  <c r="J98" i="2"/>
  <c r="J76" i="15"/>
  <c r="K75" i="15"/>
  <c r="K74" i="15" s="1"/>
  <c r="I98" i="2"/>
  <c r="G15" i="2"/>
  <c r="G14" i="2" s="1"/>
  <c r="E97" i="13"/>
  <c r="L50" i="15"/>
  <c r="J50" i="15" s="1"/>
  <c r="L42" i="15"/>
  <c r="J42" i="15" s="1"/>
  <c r="J49" i="15"/>
  <c r="J91" i="15"/>
  <c r="K92" i="15"/>
  <c r="J92" i="15" s="1"/>
  <c r="K90" i="15"/>
  <c r="L87" i="15"/>
  <c r="L89" i="15"/>
  <c r="J89" i="15" s="1"/>
  <c r="M14" i="15"/>
  <c r="M13" i="15" s="1"/>
  <c r="M12" i="15" s="1"/>
  <c r="M105" i="15" s="1"/>
  <c r="M16" i="15"/>
  <c r="R44" i="2"/>
  <c r="J88" i="15"/>
  <c r="K32" i="15"/>
  <c r="J32" i="15" s="1"/>
  <c r="J31" i="15"/>
  <c r="K95" i="15"/>
  <c r="J96" i="15"/>
  <c r="K97" i="15"/>
  <c r="L97" i="15"/>
  <c r="L95" i="15"/>
  <c r="L94" i="15" s="1"/>
  <c r="L93" i="15" s="1"/>
  <c r="L71" i="15"/>
  <c r="J71" i="15" s="1"/>
  <c r="J70" i="15"/>
  <c r="L84" i="15"/>
  <c r="J84" i="15" s="1"/>
  <c r="L82" i="15"/>
  <c r="L64" i="15"/>
  <c r="J64" i="15" s="1"/>
  <c r="L62" i="15"/>
  <c r="J63" i="15"/>
  <c r="J54" i="15"/>
  <c r="J83" i="15"/>
  <c r="K69" i="15"/>
  <c r="J69" i="15" s="1"/>
  <c r="J68" i="15"/>
  <c r="L75" i="2"/>
  <c r="L74" i="2" s="1"/>
  <c r="L19" i="15"/>
  <c r="J19" i="15" s="1"/>
  <c r="L17" i="15"/>
  <c r="J18" i="15"/>
  <c r="L52" i="15"/>
  <c r="J52" i="15" s="1"/>
  <c r="K62" i="15"/>
  <c r="L15" i="2"/>
  <c r="L14" i="2" s="1"/>
  <c r="J22" i="15"/>
  <c r="H80" i="13"/>
  <c r="H97" i="13" s="1"/>
  <c r="R52" i="2"/>
  <c r="R51" i="2" s="1"/>
  <c r="G98" i="2" l="1"/>
  <c r="R15" i="2"/>
  <c r="R14" i="2" s="1"/>
  <c r="R98" i="2" s="1"/>
  <c r="L98" i="2"/>
  <c r="J62" i="15"/>
  <c r="L86" i="15"/>
  <c r="L85" i="15" s="1"/>
  <c r="J87" i="15"/>
  <c r="K13" i="15"/>
  <c r="J97" i="15"/>
  <c r="J90" i="15"/>
  <c r="K86" i="15"/>
  <c r="L75" i="15"/>
  <c r="J82" i="15"/>
  <c r="J17" i="15"/>
  <c r="L13" i="15"/>
  <c r="L12" i="15" s="1"/>
  <c r="K94" i="15"/>
  <c r="J95" i="15"/>
  <c r="L74" i="15" l="1"/>
  <c r="J74" i="15" s="1"/>
  <c r="J75" i="15"/>
  <c r="J94" i="15"/>
  <c r="K93" i="15"/>
  <c r="J93" i="15" s="1"/>
  <c r="J13" i="15"/>
  <c r="K12" i="15"/>
  <c r="L105" i="15"/>
  <c r="K85" i="15"/>
  <c r="J85" i="15" s="1"/>
  <c r="J86" i="15"/>
  <c r="J12" i="15" l="1"/>
  <c r="K105" i="15"/>
  <c r="J105" i="15" s="1"/>
</calcChain>
</file>

<file path=xl/sharedStrings.xml><?xml version="1.0" encoding="utf-8"?>
<sst xmlns="http://schemas.openxmlformats.org/spreadsheetml/2006/main" count="1303" uniqueCount="548">
  <si>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</si>
  <si>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</si>
  <si>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</si>
  <si>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</si>
  <si>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</si>
  <si>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</si>
  <si>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</si>
  <si>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</si>
  <si>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</si>
  <si>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</si>
  <si>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</si>
  <si>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</si>
  <si>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</si>
  <si>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</si>
  <si>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</si>
  <si>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</si>
  <si>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</si>
  <si>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</si>
  <si>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</si>
  <si>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</si>
  <si>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</si>
  <si>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</si>
  <si>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</si>
  <si>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</si>
  <si>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</si>
  <si>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</si>
  <si>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</si>
  <si>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</si>
  <si>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</si>
  <si>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</si>
  <si>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</si>
  <si>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</si>
  <si>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</si>
  <si>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</si>
  <si>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</si>
  <si>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</si>
  <si>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</si>
  <si>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</si>
  <si>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</si>
  <si>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</si>
  <si>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</si>
  <si>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</si>
  <si>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</si>
  <si>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</si>
  <si>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</si>
  <si>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</si>
  <si>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</si>
  <si>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</si>
  <si>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</si>
  <si>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</si>
  <si>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</si>
  <si>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</si>
  <si>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</si>
  <si>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</si>
  <si>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</si>
  <si>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</si>
  <si>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</si>
  <si>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</si>
  <si>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</si>
  <si>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</si>
  <si>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</si>
  <si>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</si>
  <si>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</si>
  <si>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</si>
  <si>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</si>
  <si>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</si>
  <si>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</si>
  <si>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</si>
  <si>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</si>
  <si>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</si>
  <si>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</si>
  <si>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</si>
  <si>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</si>
  <si>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</si>
  <si>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</si>
  <si>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</si>
  <si>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</si>
  <si>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</si>
  <si>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</si>
  <si>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</si>
  <si>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</si>
  <si>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</si>
  <si>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</si>
  <si>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</si>
  <si>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</si>
  <si>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</si>
  <si>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</si>
  <si>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</si>
  <si>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</si>
  <si>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</si>
  <si>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</si>
  <si>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</si>
  <si>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</si>
  <si>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</si>
  <si>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</si>
  <si>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</si>
  <si>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</si>
  <si>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</si>
  <si>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</si>
  <si>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</si>
  <si>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</si>
  <si>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</si>
  <si>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</si>
  <si>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</si>
  <si>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</si>
  <si>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</si>
  <si>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</si>
  <si>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</si>
  <si>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</si>
  <si>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</si>
  <si>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</si>
  <si>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</si>
  <si>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</si>
  <si>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</si>
  <si>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</si>
  <si>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</si>
  <si>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</si>
  <si>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</si>
  <si>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</si>
  <si>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</si>
  <si>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</si>
  <si>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</si>
  <si>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</si>
  <si>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</si>
  <si>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</si>
  <si>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</si>
  <si>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</si>
  <si>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</si>
  <si>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</si>
  <si>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</si>
  <si>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</si>
  <si>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</si>
  <si>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</si>
  <si>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</si>
  <si>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</si>
  <si>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</si>
  <si>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</si>
  <si>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</si>
  <si>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</si>
  <si>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</si>
  <si>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</si>
  <si>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</si>
  <si>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</si>
  <si>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</si>
  <si>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</si>
  <si>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</si>
  <si>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</si>
  <si>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</si>
  <si>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</si>
  <si>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</si>
  <si>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</si>
  <si>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</si>
  <si>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</si>
  <si>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</si>
  <si>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</si>
  <si>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</si>
  <si>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</si>
  <si>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</si>
  <si>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</si>
  <si>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</si>
  <si>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</si>
  <si>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</si>
  <si>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</si>
  <si>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</si>
  <si>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</si>
  <si>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</si>
  <si>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</si>
  <si>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</si>
  <si>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</si>
  <si>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</si>
  <si>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</si>
  <si>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</si>
  <si>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</si>
  <si>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</si>
  <si>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</si>
  <si>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</si>
  <si>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</si>
  <si>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</si>
  <si>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</si>
  <si>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</si>
  <si>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</si>
  <si>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</si>
  <si>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</si>
  <si>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</si>
  <si>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</si>
  <si>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</si>
  <si>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</si>
  <si>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</si>
  <si>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</si>
  <si>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</si>
  <si>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</si>
  <si>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</si>
  <si>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</si>
  <si>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</si>
  <si>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</si>
  <si>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</si>
  <si>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</si>
  <si>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</si>
  <si>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</si>
  <si>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</si>
  <si>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</si>
  <si>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</si>
  <si>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</si>
  <si>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</si>
  <si>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</si>
  <si>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</si>
  <si>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</si>
  <si>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</si>
  <si>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</si>
  <si>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</si>
  <si>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</si>
  <si>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</si>
  <si>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</si>
  <si>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</si>
  <si>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</si>
  <si>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</si>
  <si>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</si>
  <si>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</si>
  <si>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</si>
  <si>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</si>
  <si>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</si>
  <si>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</si>
  <si>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</si>
  <si>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</si>
  <si>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</si>
  <si>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</si>
  <si>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</si>
  <si>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</si>
  <si>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</si>
  <si>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</si>
  <si>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</si>
  <si>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</si>
  <si>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</si>
  <si>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</si>
  <si>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</si>
  <si>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</si>
  <si>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</si>
  <si>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</si>
  <si>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</si>
  <si>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</si>
  <si>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</si>
  <si>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</si>
  <si>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</si>
  <si>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</si>
  <si>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</si>
  <si>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</si>
  <si>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</si>
  <si>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</si>
  <si>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</si>
  <si>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</si>
  <si>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</si>
  <si>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</si>
  <si>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</si>
  <si>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</si>
  <si>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</si>
  <si>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</si>
  <si>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</si>
  <si>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</si>
  <si>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</si>
  <si>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</si>
  <si>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</si>
  <si>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</si>
  <si>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</si>
  <si>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</si>
  <si>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</si>
  <si>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</si>
  <si>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</si>
  <si>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</si>
  <si>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</si>
  <si>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</si>
  <si>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</si>
  <si>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</si>
  <si>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</si>
  <si>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</si>
  <si>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</si>
  <si>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</si>
  <si>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</si>
  <si>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</si>
  <si>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</si>
  <si>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</si>
  <si>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</si>
  <si>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</si>
  <si>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</si>
  <si>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</si>
  <si>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</si>
  <si>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</si>
  <si>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</si>
  <si>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</si>
  <si>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</si>
  <si>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</si>
  <si>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</si>
  <si>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</si>
  <si>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</si>
  <si>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</si>
  <si>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</si>
  <si>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</si>
  <si>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</si>
  <si>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</si>
  <si>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</si>
  <si>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</si>
  <si>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</si>
  <si>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</si>
  <si>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</si>
  <si>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</si>
  <si>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</si>
  <si>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</si>
  <si>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</si>
  <si>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</si>
  <si>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</si>
  <si>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</si>
  <si>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</si>
  <si>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</si>
  <si>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</si>
  <si>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</si>
  <si>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</si>
  <si>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</si>
  <si>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</si>
  <si>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</si>
  <si>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</si>
  <si>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</si>
  <si>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</si>
  <si>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</si>
  <si>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</si>
  <si>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</si>
  <si>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</si>
  <si>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</si>
  <si>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</si>
  <si>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</si>
  <si>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</si>
  <si>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</si>
  <si>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</si>
  <si>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</si>
  <si>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</si>
  <si>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</si>
  <si>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</si>
  <si>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</si>
  <si>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</si>
  <si>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</si>
  <si>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</si>
  <si>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</si>
  <si>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</si>
  <si>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</si>
  <si>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</si>
  <si>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</si>
  <si>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</si>
  <si>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</si>
  <si>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</si>
  <si>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</si>
  <si>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</si>
  <si>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</si>
  <si>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</si>
  <si>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</si>
  <si>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</si>
  <si>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</si>
  <si>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</si>
  <si>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</si>
  <si>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</si>
  <si>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</si>
  <si>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</si>
  <si>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</si>
  <si>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</si>
  <si>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</si>
  <si>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</si>
  <si>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</si>
  <si>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</si>
  <si>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</si>
  <si>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</si>
  <si>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</si>
  <si>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</si>
  <si>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</si>
  <si>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</si>
  <si>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</si>
  <si>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</si>
  <si>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</si>
  <si>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</si>
  <si>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</si>
  <si>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</si>
  <si>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</si>
  <si>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</si>
  <si>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</si>
  <si>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</si>
  <si>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</si>
  <si>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</si>
  <si>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</si>
  <si>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</si>
  <si>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</si>
  <si>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</si>
  <si>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</si>
  <si>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</si>
  <si>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</si>
  <si>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</si>
  <si>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</si>
  <si>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</si>
  <si>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 xml:space="preserve">Співфінансування заходів, що реалізуються за рахунок освітньої субвенції з державного бюджету місцевим бюджетам ( за спеціальним фондом державного бюджету) </t>
  </si>
  <si>
    <t>Інші заходи громадського порядку та безпеки</t>
  </si>
  <si>
    <t>"Про бюджет Лисянської селищної територіальної громади на 2024 рік" (2354000000)</t>
  </si>
  <si>
    <t>Податок на доходи фізичних осіб у вигляді мінімального податкового зобов’язання, що підлягає сплаті фізичними особами</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</si>
  <si>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</si>
  <si>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№2</t>
  </si>
  <si>
    <t>Додаток № 4</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</si>
  <si>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</si>
  <si>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</si>
  <si>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</si>
  <si>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</si>
  <si>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</si>
  <si>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</si>
  <si>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</si>
  <si>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</si>
  <si>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</si>
  <si>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</si>
  <si>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</si>
  <si>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</si>
  <si>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</si>
  <si>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</si>
  <si>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</si>
  <si>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</si>
  <si>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</si>
  <si>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</si>
  <si>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</si>
  <si>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</si>
  <si>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</si>
  <si>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</si>
  <si>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</si>
  <si>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</si>
  <si>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</si>
  <si>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</si>
  <si>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</si>
  <si>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</si>
  <si>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</si>
  <si>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</si>
  <si>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</si>
  <si>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</si>
  <si>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</si>
  <si>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</si>
  <si>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Бюджет Нововоронцовської селищної територіальної громади</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</si>
  <si>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</si>
  <si>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</si>
  <si>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</si>
  <si>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</si>
  <si>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</si>
  <si>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</si>
  <si>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</si>
  <si>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</si>
  <si>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</si>
  <si>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</si>
  <si>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</si>
  <si>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</si>
  <si>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</si>
  <si>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</si>
  <si>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</si>
  <si>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</si>
  <si>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</si>
  <si>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</si>
  <si>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</si>
  <si>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</si>
  <si>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</si>
  <si>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</si>
  <si>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</si>
  <si>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</si>
  <si>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</si>
  <si>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</si>
  <si>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</si>
  <si>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</si>
  <si>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</si>
  <si>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</si>
  <si>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</si>
  <si>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</si>
  <si>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</si>
  <si>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</si>
  <si>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</si>
  <si>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</si>
  <si>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</si>
  <si>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</si>
  <si>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</si>
  <si>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</si>
  <si>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</si>
  <si>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</si>
  <si>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</si>
  <si>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</si>
  <si>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</si>
  <si>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</si>
  <si>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</si>
  <si>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0611271</t>
  </si>
  <si>
    <t>до  рішення Лисянської селищної ради від  21.12.2023 № 48-12/VIII</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</si>
  <si>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</si>
  <si>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</si>
  <si>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</si>
  <si>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Програма підтримки заходів з мобілізаційної підготовки та територіальної оборони Лисянської територіальної громади на  2024-2026 роки</t>
  </si>
  <si>
    <t>рішення сесії від 21.12.2023 № 48-9/VIII</t>
  </si>
  <si>
    <t>рішення сесії від 21.12.2023 № 48-27/VIII</t>
  </si>
  <si>
    <t>рішення сесії від 21.12.2023 № 48-28/VIII</t>
  </si>
  <si>
    <t>бюджету Лисянської селищної територіальної громади на 2025 рік</t>
  </si>
  <si>
    <t>видатків бюджету Лисянської селищної територіальної громади на 2025 рік</t>
  </si>
  <si>
    <t>Міжбюджетні трансферти на 2025 рік</t>
  </si>
  <si>
    <t>Розподіл витрат бюджету Лисянської селищної територіальної громади на реалізацію місцевих/регіональних програм у 2025 році</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</si>
  <si>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2025 рік</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</si>
  <si>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2025 рік</t>
  </si>
  <si>
    <t xml:space="preserve">Програма  економічного та соціального розвитку Лисянської територіальної громади на 2025 рік	</t>
  </si>
  <si>
    <t>Захист Вітчизнт</t>
  </si>
  <si>
    <t>Бюджет Стеблівської селищної територіальної громади</t>
  </si>
  <si>
    <t>Фінансування  витрат, пов’язаних із проведенням навчання Захист Вітчизни</t>
  </si>
  <si>
    <t>рішення сесії від 24.12.2024 № 61-7/VIII</t>
  </si>
  <si>
    <t>рішення сесії від 24.12.2024 № 61-6/VIII</t>
  </si>
  <si>
    <t>Програма "Соціального захисту та підтримки внутрішньо переміщених та/або евакуйованих осіб у зв'язку із введенням воєнного стану на 2025-2027 роки"</t>
  </si>
  <si>
    <t>рішення сесії від 05.12.2024 № 60-7/VIIІ</t>
  </si>
  <si>
    <t>рішення сесії від 24.12.2024 № 61-8/VIII</t>
  </si>
  <si>
    <t>Програма "Збереження архівних фондів та документів тимчасового зберігання по Трудовому архіву Лисянської селищної ради на 2025-2027 роки"</t>
  </si>
  <si>
    <t>рішення сесії від 05.12.2024 № 60-6/VIII</t>
  </si>
  <si>
    <t>Програма "Шкільний автобус" на 2025-2027 роки</t>
  </si>
  <si>
    <t>рішення сесії від 05.12.2024 № 60-28/VIII</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</si>
  <si>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</si>
  <si>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</si>
  <si>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Розвиток здібностей у дітей та молоді з фізичної
культури та спорту комунальними дитячоюнацькими спортивними школами</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</si>
  <si>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</si>
  <si>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Надходження від орендної плати за користування єдиним
майновим комплексом та іншим державним майном</t>
  </si>
  <si>
    <t xml:space="preserve">Програма організації та фінансування громадських робіт у 2023-2025 роках
</t>
  </si>
  <si>
    <t>рішення сесії від 22.12.2022 № 32-29/VIII</t>
  </si>
  <si>
    <t xml:space="preserve">Субвенція з державного бюджету місцевим бюджетам на надання державної підтримки особам з особливими освітніми потребами </t>
  </si>
  <si>
    <t xml:space="preserve">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 </t>
  </si>
  <si>
    <t xml:space="preserve">Субвенція з державного бюджету місцевим бюджетам на здійснення доплат педагогічним працівникам закладів загальної середньої освіти </t>
  </si>
  <si>
    <t>0611184</t>
  </si>
  <si>
    <t xml:space="preserve">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</si>
  <si>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</si>
  <si>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</si>
  <si>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</si>
  <si>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</si>
  <si>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 xml:space="preserve">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 /або перебувають у складних життєвих обставинах   </t>
  </si>
  <si>
    <t>0213121</t>
  </si>
  <si>
    <t>Загальне фінансування</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</si>
  <si>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</si>
  <si>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</si>
  <si>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</si>
  <si>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</si>
  <si>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</si>
  <si>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 тому числі за рахунок коштів селищного бюджету</t>
  </si>
  <si>
    <t>Кошти, що передаються із загального фонду бюджету до бюджету розвитку (спеціального фонду)</t>
  </si>
  <si>
    <t>На кінець періоду</t>
  </si>
  <si>
    <t>На початок періоду</t>
  </si>
  <si>
    <t>Зміни обсягів бюджетних коштів</t>
  </si>
  <si>
    <t>Фінансування за активними операціями</t>
  </si>
  <si>
    <t>Фінансування за рахунок зміни залишків коштів бюджетів</t>
  </si>
  <si>
    <t>Внутрішнє фінансування</t>
  </si>
  <si>
    <t>Найменування 
згідно з Класифікацією фінансування бюджету</t>
  </si>
  <si>
    <t>ФІНАНСУВАННЯ</t>
  </si>
  <si>
    <t>Додаток № 2</t>
  </si>
  <si>
    <t xml:space="preserve">до рішення Лисянської селищної ради від 24.12.2024 № 61-9/VIII "Про бюджет Лисянської селищної територіальної громади на 2025 рік" (2354000000) в редакції рішення селищної ради  від 17.01.2024 № 62-1/VIII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</si>
  <si>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17.01.2024 № 62-1/VIII </t>
  </si>
  <si>
    <t xml:space="preserve">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 17.01.2024 № 62-1/VIII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</si>
</sst>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family val="2"/>
      <charset val="204"/>
    </font>
    <font>
      <sz val="10"/>
      <name val="Times New Roman"/>
      <family val="1"/>
      <charset val="204"/>
    </font>
    <font>
      <b/>
      <sz val="8"/>
      <color indexed="8"/>
      <name val="Arial"/>
      <family val="2"/>
      <charset val="204"/>
    </font>
    <font>
      <sz val="8"/>
      <name val="Arial"/>
      <family val="2"/>
      <charset val="204"/>
    </font>
    <font>
      <sz val="6"/>
      <name val="Arial"/>
      <family val="2"/>
      <charset val="204"/>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indexed="8"/>
      <name val="Calibri"/>
      <family val="2"/>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sz val="11"/>
      <color theme="1"/>
      <name val="Calibri"/>
      <family val="2"/>
      <scheme val="minor"/>
    </font>
    <font>
      <sz val="9"/>
      <name val="Arial"/>
      <family val="2"/>
      <charset val="204"/>
    </font>
    <font>
      <b/>
      <sz val="11"/>
      <color theme="1"/>
      <name val="Calibri"/>
      <family val="2"/>
      <charset val="204"/>
      <scheme val="minor"/>
    </font>
    <font>
      <sz val="10"/>
      <color theme="1"/>
      <name val="Calibri"/>
      <family val="2"/>
      <scheme val="minor"/>
    </font>
    <font>
      <sz val="14"/>
      <name val="Times New Roman"/>
      <family val="1"/>
      <charset val="204"/>
    </font>
    <font>
      <b/>
      <sz val="11"/>
      <name val="Times New Roman"/>
      <family val="1"/>
      <charset val="204"/>
    </font>
    <font>
      <b/>
      <sz val="10"/>
      <name val="Arial Cyr"/>
      <charset val="204"/>
    </font>
    <font>
      <i/>
      <sz val="11"/>
      <color indexed="8"/>
      <name val="Times New Roman"/>
      <family val="1"/>
      <charset val="204"/>
    </font>
    <font>
      <i/>
      <sz val="11"/>
      <name val="Times New Roman"/>
      <family val="1"/>
      <charset val="204"/>
    </font>
    <font>
      <i/>
      <sz val="10"/>
      <name val="Arial Cyr"/>
      <charset val="204"/>
    </font>
    <font>
      <sz val="10"/>
      <name val="Arial Cyr"/>
      <charset val="204"/>
    </font>
    <font>
      <sz val="11"/>
      <color indexed="8"/>
      <name val="Times New Roman"/>
      <family val="1"/>
      <charset val="204"/>
    </font>
    <font>
      <sz val="11"/>
      <name val="Times New Roman"/>
      <family val="1"/>
      <charset val="204"/>
    </font>
    <font>
      <sz val="9"/>
      <name val="Times New Roman"/>
      <family val="1"/>
      <charset val="204"/>
    </font>
    <font>
      <b/>
      <sz val="12"/>
      <name val="Times New Roman"/>
      <family val="1"/>
      <charset val="204"/>
    </font>
    <font>
      <b/>
      <sz val="11"/>
      <name val="Arial"/>
      <family val="2"/>
      <charset val="204"/>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13"/>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7" fillId="0" borderId="0"/>
    <xf numFmtId="0" fontId="37" fillId="0" borderId="0"/>
    <xf numFmtId="0" fontId="16" fillId="0" borderId="0"/>
    <xf numFmtId="0" fontId="18" fillId="0" borderId="0"/>
    <xf numFmtId="0" fontId="16" fillId="0" borderId="0"/>
    <xf numFmtId="0" fontId="37" fillId="0" borderId="0"/>
    <xf numFmtId="0" fontId="47" fillId="0" borderId="0"/>
  </cellStyleXfs>
  <cellXfs count="182">
    <xf numFmtId="0" fontId="0" fillId="0" borderId="0" xfId="0"/>
    <xf numFmtId="0" fontId="1" fillId="0" borderId="0" xfId="0" applyFont="1" applyAlignment="1">
      <alignment horizontal="left" vertical="top" wrapText="1"/>
    </xf>
    <xf numFmtId="4" fontId="8"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8" fillId="2" borderId="1"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4" fontId="8"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9" fontId="15"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top" wrapText="1"/>
    </xf>
    <xf numFmtId="4" fontId="0" fillId="0" borderId="0" xfId="0" applyNumberFormat="1"/>
    <xf numFmtId="0" fontId="3" fillId="0" borderId="1" xfId="0" quotePrefix="1" applyFont="1" applyBorder="1" applyAlignment="1">
      <alignment horizontal="center" vertical="center" wrapText="1"/>
    </xf>
    <xf numFmtId="0" fontId="17" fillId="0" borderId="0" xfId="0" applyFont="1"/>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4" fontId="10" fillId="0" borderId="1" xfId="0" applyNumberFormat="1" applyFont="1" applyBorder="1" applyAlignment="1">
      <alignment horizontal="right" vertical="top" wrapText="1"/>
    </xf>
    <xf numFmtId="0" fontId="21" fillId="0" borderId="0" xfId="0" applyFont="1"/>
    <xf numFmtId="4" fontId="21" fillId="0" borderId="0" xfId="0" applyNumberFormat="1"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1" applyFont="1" applyAlignment="1">
      <alignment horizontal="left" vertical="top" wrapText="1"/>
    </xf>
    <xf numFmtId="0" fontId="17" fillId="0" borderId="0" xfId="1"/>
    <xf numFmtId="0" fontId="10" fillId="0" borderId="0" xfId="1" applyFont="1" applyAlignment="1">
      <alignment horizontal="right"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4" fontId="23" fillId="0" borderId="1" xfId="1" applyNumberFormat="1" applyFont="1" applyBorder="1" applyAlignment="1">
      <alignment horizontal="right" vertical="top" wrapText="1"/>
    </xf>
    <xf numFmtId="4" fontId="24" fillId="0" borderId="1" xfId="1" applyNumberFormat="1" applyFont="1" applyBorder="1" applyAlignment="1">
      <alignment horizontal="right" vertical="top" wrapText="1"/>
    </xf>
    <xf numFmtId="0" fontId="28" fillId="0" borderId="0" xfId="1" applyFont="1" applyAlignment="1">
      <alignment horizontal="left" vertical="top" wrapText="1"/>
    </xf>
    <xf numFmtId="0" fontId="29" fillId="0" borderId="0" xfId="1" applyFont="1"/>
    <xf numFmtId="2" fontId="23" fillId="0" borderId="1" xfId="1" applyNumberFormat="1" applyFont="1" applyBorder="1" applyAlignment="1">
      <alignment horizontal="right" vertical="top" wrapText="1"/>
    </xf>
    <xf numFmtId="2" fontId="24" fillId="0" borderId="1" xfId="1" applyNumberFormat="1" applyFont="1" applyBorder="1" applyAlignment="1">
      <alignment horizontal="right" vertical="top" wrapText="1"/>
    </xf>
    <xf numFmtId="4" fontId="23" fillId="0" borderId="1" xfId="1" applyNumberFormat="1" applyFont="1" applyBorder="1" applyAlignment="1">
      <alignment horizontal="right" vertical="center" wrapText="1"/>
    </xf>
    <xf numFmtId="0" fontId="30" fillId="0" borderId="0" xfId="1" applyFont="1" applyAlignment="1">
      <alignment horizontal="left" vertical="top" wrapText="1"/>
    </xf>
    <xf numFmtId="0" fontId="24" fillId="0" borderId="0" xfId="1" applyFont="1" applyAlignment="1">
      <alignment horizontal="right" vertical="top" wrapText="1"/>
    </xf>
    <xf numFmtId="0" fontId="24" fillId="0" borderId="1" xfId="1" applyFont="1" applyBorder="1" applyAlignment="1">
      <alignment horizontal="center" vertical="center" wrapText="1"/>
    </xf>
    <xf numFmtId="0" fontId="23" fillId="0" borderId="1" xfId="6" applyFont="1" applyBorder="1" applyAlignment="1">
      <alignment horizontal="center" vertical="top" wrapText="1"/>
    </xf>
    <xf numFmtId="2" fontId="32" fillId="0" borderId="1" xfId="1" applyNumberFormat="1" applyFont="1" applyBorder="1" applyAlignment="1">
      <alignment horizontal="right" vertical="top" wrapText="1"/>
    </xf>
    <xf numFmtId="0" fontId="24" fillId="0" borderId="1" xfId="6" applyFont="1" applyBorder="1" applyAlignment="1">
      <alignment horizontal="center" vertical="top" wrapText="1"/>
    </xf>
    <xf numFmtId="2" fontId="16" fillId="0" borderId="1" xfId="1" applyNumberFormat="1" applyFont="1" applyBorder="1" applyAlignment="1">
      <alignment horizontal="right" vertical="top" wrapText="1"/>
    </xf>
    <xf numFmtId="0" fontId="24" fillId="0" borderId="0" xfId="6" applyFont="1" applyAlignment="1">
      <alignment horizontal="center" vertical="top" wrapText="1"/>
    </xf>
    <xf numFmtId="0" fontId="17" fillId="0" borderId="0" xfId="1" applyAlignment="1">
      <alignment horizontal="center" vertical="top" wrapText="1"/>
    </xf>
    <xf numFmtId="0" fontId="24" fillId="0" borderId="0" xfId="6" applyFont="1" applyAlignment="1">
      <alignment horizontal="left" vertical="top" wrapText="1"/>
    </xf>
    <xf numFmtId="0" fontId="17" fillId="0" borderId="0" xfId="1" applyAlignment="1">
      <alignment horizontal="left" vertical="top" wrapText="1"/>
    </xf>
    <xf numFmtId="2" fontId="24" fillId="0" borderId="0" xfId="1"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1" xfId="0" applyNumberFormat="1" applyFont="1" applyBorder="1" applyAlignment="1">
      <alignment horizontal="right" vertical="center" wrapText="1"/>
    </xf>
    <xf numFmtId="0" fontId="35" fillId="0" borderId="0" xfId="1" applyFont="1"/>
    <xf numFmtId="49" fontId="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4" fontId="38" fillId="0" borderId="0" xfId="0" applyNumberFormat="1" applyFont="1"/>
    <xf numFmtId="4" fontId="17" fillId="0" borderId="0" xfId="1" applyNumberFormat="1"/>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6" fillId="0" borderId="0" xfId="5"/>
    <xf numFmtId="0" fontId="31" fillId="0" borderId="0" xfId="2" applyFont="1"/>
    <xf numFmtId="0" fontId="41" fillId="0" borderId="0" xfId="5" applyFont="1"/>
    <xf numFmtId="4" fontId="42" fillId="0" borderId="6" xfId="5" applyNumberFormat="1" applyFont="1" applyBorder="1" applyAlignment="1">
      <alignment horizontal="right"/>
    </xf>
    <xf numFmtId="0" fontId="43" fillId="0" borderId="6" xfId="5" applyFont="1" applyBorder="1" applyAlignment="1">
      <alignment vertical="center" wrapText="1"/>
    </xf>
    <xf numFmtId="0" fontId="43" fillId="0" borderId="6" xfId="5" applyFont="1" applyBorder="1" applyAlignment="1">
      <alignment horizontal="center" vertical="center"/>
    </xf>
    <xf numFmtId="0" fontId="16" fillId="0" borderId="0" xfId="5" applyAlignment="1">
      <alignment vertical="top"/>
    </xf>
    <xf numFmtId="4" fontId="44" fillId="0" borderId="6" xfId="5" applyNumberFormat="1" applyFont="1" applyBorder="1" applyAlignment="1">
      <alignment horizontal="right" wrapText="1"/>
    </xf>
    <xf numFmtId="4" fontId="45" fillId="0" borderId="6" xfId="5" applyNumberFormat="1" applyFont="1" applyBorder="1" applyAlignment="1">
      <alignment horizontal="right"/>
    </xf>
    <xf numFmtId="0" fontId="46" fillId="0" borderId="6" xfId="5" applyFont="1" applyBorder="1" applyAlignment="1">
      <alignment vertical="center" wrapText="1"/>
    </xf>
    <xf numFmtId="0" fontId="47" fillId="0" borderId="6" xfId="5" applyFont="1" applyBorder="1" applyAlignment="1">
      <alignment vertical="center"/>
    </xf>
    <xf numFmtId="4" fontId="48" fillId="0" borderId="6" xfId="5" applyNumberFormat="1" applyFont="1" applyBorder="1" applyAlignment="1">
      <alignment horizontal="right" wrapText="1"/>
    </xf>
    <xf numFmtId="4" fontId="49" fillId="0" borderId="6" xfId="5" applyNumberFormat="1" applyFont="1" applyBorder="1" applyAlignment="1">
      <alignment horizontal="right"/>
    </xf>
    <xf numFmtId="0" fontId="47" fillId="0" borderId="6" xfId="5" applyFont="1" applyBorder="1" applyAlignment="1">
      <alignment vertical="center" wrapText="1"/>
    </xf>
    <xf numFmtId="0" fontId="43" fillId="0" borderId="6" xfId="5" applyFont="1" applyBorder="1" applyAlignment="1">
      <alignment vertical="center"/>
    </xf>
    <xf numFmtId="4" fontId="16" fillId="0" borderId="0" xfId="5" applyNumberFormat="1" applyAlignment="1">
      <alignment vertical="top"/>
    </xf>
    <xf numFmtId="4" fontId="46" fillId="0" borderId="6" xfId="7" applyNumberFormat="1" applyFont="1" applyBorder="1" applyAlignment="1">
      <alignment horizontal="right"/>
    </xf>
    <xf numFmtId="2" fontId="16" fillId="0" borderId="0" xfId="5" applyNumberFormat="1" applyAlignment="1">
      <alignment vertical="top"/>
    </xf>
    <xf numFmtId="0" fontId="50" fillId="0" borderId="0" xfId="5" applyFont="1"/>
    <xf numFmtId="0" fontId="31" fillId="0" borderId="6" xfId="5" applyFont="1" applyBorder="1" applyAlignment="1">
      <alignment horizontal="center" vertical="center" wrapText="1"/>
    </xf>
    <xf numFmtId="0" fontId="51" fillId="0" borderId="6" xfId="5" applyFont="1" applyBorder="1" applyAlignment="1">
      <alignment horizontal="center" vertical="center" wrapText="1"/>
    </xf>
    <xf numFmtId="0" fontId="12" fillId="0" borderId="0" xfId="0" applyFont="1" applyAlignment="1">
      <alignment horizontal="left" vertical="top" wrapText="1"/>
    </xf>
    <xf numFmtId="0" fontId="9" fillId="0" borderId="1" xfId="0" applyFont="1" applyBorder="1" applyAlignment="1">
      <alignment horizontal="left" vertical="top" wrapText="1"/>
    </xf>
    <xf numFmtId="0" fontId="5" fillId="0" borderId="1" xfId="0" applyFont="1" applyBorder="1" applyAlignment="1">
      <alignment horizontal="left"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19" fillId="0" borderId="1" xfId="0"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42" fillId="0" borderId="0" xfId="5" applyFont="1" applyAlignment="1">
      <alignment horizontal="center" vertical="center"/>
    </xf>
    <xf numFmtId="0" fontId="52" fillId="0" borderId="0" xfId="0" applyFont="1" applyAlignment="1">
      <alignment horizontal="center" vertical="center"/>
    </xf>
    <xf numFmtId="0" fontId="51" fillId="0" borderId="6" xfId="5"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0" xfId="1" applyFont="1" applyAlignment="1">
      <alignment horizontal="left" vertical="top" wrapText="1"/>
    </xf>
    <xf numFmtId="0" fontId="23" fillId="0" borderId="1" xfId="6" applyFont="1" applyBorder="1" applyAlignment="1">
      <alignment horizontal="center" vertical="top" wrapText="1"/>
    </xf>
    <xf numFmtId="0" fontId="31" fillId="0" borderId="1" xfId="1" applyFont="1" applyBorder="1" applyAlignment="1">
      <alignment horizontal="center" vertical="top" wrapText="1"/>
    </xf>
    <xf numFmtId="0" fontId="23" fillId="0" borderId="1" xfId="6" applyFont="1" applyBorder="1" applyAlignment="1">
      <alignment horizontal="left" vertical="top" wrapText="1"/>
    </xf>
    <xf numFmtId="0" fontId="31" fillId="0" borderId="1" xfId="1" applyFont="1" applyBorder="1" applyAlignment="1">
      <alignment horizontal="left" vertical="top" wrapText="1"/>
    </xf>
    <xf numFmtId="0" fontId="24" fillId="0" borderId="1" xfId="1" applyFont="1" applyBorder="1" applyAlignment="1">
      <alignment horizontal="center" vertical="top" wrapText="1"/>
    </xf>
    <xf numFmtId="0" fontId="32" fillId="0" borderId="3" xfId="6" applyFont="1" applyBorder="1" applyAlignment="1">
      <alignment horizontal="center" vertical="top" wrapText="1"/>
    </xf>
    <xf numFmtId="0" fontId="33" fillId="0" borderId="5" xfId="1" applyFont="1" applyBorder="1" applyAlignment="1">
      <alignment horizontal="center" vertical="top" wrapText="1"/>
    </xf>
    <xf numFmtId="0" fontId="33" fillId="0" borderId="2" xfId="1" applyFont="1" applyBorder="1" applyAlignment="1">
      <alignment horizontal="center" vertical="top" wrapText="1"/>
    </xf>
    <xf numFmtId="0" fontId="32" fillId="4" borderId="3" xfId="6" applyFont="1" applyFill="1" applyBorder="1" applyAlignment="1">
      <alignment horizontal="center" vertical="top" wrapText="1"/>
    </xf>
    <xf numFmtId="0" fontId="33" fillId="4" borderId="5" xfId="1" applyFont="1" applyFill="1" applyBorder="1" applyAlignment="1">
      <alignment horizontal="center" vertical="top" wrapText="1"/>
    </xf>
    <xf numFmtId="0" fontId="33" fillId="4" borderId="2" xfId="1" applyFont="1" applyFill="1" applyBorder="1" applyAlignment="1">
      <alignment horizontal="center" vertical="top" wrapText="1"/>
    </xf>
    <xf numFmtId="0" fontId="11" fillId="0" borderId="0" xfId="1" applyFont="1" applyAlignment="1">
      <alignment horizontal="left" vertical="top" wrapText="1"/>
    </xf>
    <xf numFmtId="0" fontId="24" fillId="0" borderId="1" xfId="6" applyFont="1" applyBorder="1" applyAlignment="1">
      <alignment horizontal="center" vertical="top" wrapText="1"/>
    </xf>
    <xf numFmtId="0" fontId="17" fillId="0" borderId="1" xfId="1" applyBorder="1" applyAlignment="1">
      <alignment horizontal="center" vertical="top" wrapText="1"/>
    </xf>
    <xf numFmtId="0" fontId="24" fillId="0" borderId="1" xfId="6" applyFont="1" applyBorder="1" applyAlignment="1">
      <alignment horizontal="left" vertical="top" wrapText="1"/>
    </xf>
    <xf numFmtId="0" fontId="17" fillId="0" borderId="1" xfId="1" applyBorder="1" applyAlignment="1">
      <alignment horizontal="left" vertical="top" wrapText="1"/>
    </xf>
    <xf numFmtId="0" fontId="23" fillId="0" borderId="3" xfId="6" applyFont="1" applyBorder="1" applyAlignment="1">
      <alignment horizontal="center" vertical="top" wrapText="1"/>
    </xf>
    <xf numFmtId="0" fontId="17" fillId="0" borderId="2" xfId="1" applyBorder="1" applyAlignment="1">
      <alignment horizontal="center" vertical="top" wrapText="1"/>
    </xf>
    <xf numFmtId="0" fontId="31" fillId="0" borderId="2" xfId="1" applyFont="1" applyBorder="1" applyAlignment="1">
      <alignment horizontal="center" vertical="top" wrapText="1"/>
    </xf>
    <xf numFmtId="0" fontId="23" fillId="0" borderId="3" xfId="6"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2" fillId="0" borderId="1" xfId="6" applyFont="1" applyBorder="1" applyAlignment="1">
      <alignment horizontal="center" vertical="top" wrapText="1"/>
    </xf>
    <xf numFmtId="0" fontId="33" fillId="0" borderId="1" xfId="1" applyFont="1" applyBorder="1" applyAlignment="1">
      <alignment horizontal="center" vertical="top" wrapText="1"/>
    </xf>
    <xf numFmtId="0" fontId="24" fillId="0" borderId="1" xfId="1" applyFont="1" applyBorder="1" applyAlignment="1">
      <alignment horizontal="left" vertical="top" wrapText="1"/>
    </xf>
    <xf numFmtId="0" fontId="24" fillId="0" borderId="1" xfId="1" applyFont="1" applyBorder="1" applyAlignment="1">
      <alignment horizontal="center" vertical="center" wrapText="1"/>
    </xf>
    <xf numFmtId="0" fontId="24" fillId="0" borderId="3" xfId="6" applyFont="1" applyBorder="1" applyAlignment="1">
      <alignment horizontal="center" vertical="top" wrapText="1"/>
    </xf>
    <xf numFmtId="0" fontId="24" fillId="0" borderId="3" xfId="6" applyFont="1" applyBorder="1" applyAlignment="1">
      <alignment horizontal="left" vertical="top" wrapText="1"/>
    </xf>
    <xf numFmtId="0" fontId="17" fillId="0" borderId="5" xfId="1" applyBorder="1" applyAlignment="1">
      <alignment horizontal="left" vertical="top" wrapText="1"/>
    </xf>
    <xf numFmtId="0" fontId="17" fillId="0" borderId="2" xfId="1" applyBorder="1" applyAlignment="1">
      <alignment horizontal="left" vertical="top" wrapText="1"/>
    </xf>
    <xf numFmtId="0" fontId="24" fillId="0" borderId="3" xfId="1" applyFont="1" applyBorder="1" applyAlignment="1">
      <alignment horizontal="center" vertical="top" wrapText="1"/>
    </xf>
    <xf numFmtId="0" fontId="24" fillId="0" borderId="5" xfId="6" applyFont="1" applyBorder="1" applyAlignment="1">
      <alignment horizontal="left" vertical="top" wrapText="1"/>
    </xf>
    <xf numFmtId="0" fontId="24" fillId="0" borderId="2" xfId="6" applyFont="1" applyBorder="1" applyAlignment="1">
      <alignment horizontal="left" vertical="top" wrapText="1"/>
    </xf>
    <xf numFmtId="0" fontId="23" fillId="0" borderId="1" xfId="1" applyFont="1" applyBorder="1" applyAlignment="1">
      <alignment horizontal="left" vertical="top" wrapText="1"/>
    </xf>
    <xf numFmtId="0" fontId="23" fillId="0" borderId="0" xfId="1" applyFont="1" applyAlignment="1">
      <alignment horizontal="center" vertical="center" wrapText="1"/>
    </xf>
    <xf numFmtId="0" fontId="7" fillId="0" borderId="1" xfId="1" applyFont="1" applyBorder="1" applyAlignment="1">
      <alignment horizontal="center" vertical="center" wrapText="1"/>
    </xf>
    <xf numFmtId="0" fontId="25" fillId="0" borderId="1" xfId="6" applyFont="1" applyBorder="1" applyAlignment="1">
      <alignment horizontal="left" vertical="top" wrapText="1"/>
    </xf>
    <xf numFmtId="0" fontId="37" fillId="0" borderId="2" xfId="2" applyBorder="1" applyAlignment="1">
      <alignment horizontal="center" vertical="top" wrapText="1"/>
    </xf>
    <xf numFmtId="0" fontId="23" fillId="0" borderId="3" xfId="1" applyFont="1" applyBorder="1" applyAlignment="1">
      <alignment horizontal="center" vertical="top" wrapText="1"/>
    </xf>
    <xf numFmtId="0" fontId="39" fillId="0" borderId="2" xfId="2" applyFont="1" applyBorder="1" applyAlignment="1">
      <alignment horizontal="center" vertical="top" wrapText="1"/>
    </xf>
    <xf numFmtId="0" fontId="40" fillId="0" borderId="1" xfId="6" applyFont="1" applyBorder="1" applyAlignment="1">
      <alignment horizontal="left" vertical="top" wrapText="1"/>
    </xf>
    <xf numFmtId="0" fontId="23" fillId="0" borderId="1" xfId="1" applyFont="1" applyBorder="1" applyAlignment="1">
      <alignment horizontal="center" vertical="top" wrapText="1"/>
    </xf>
    <xf numFmtId="0" fontId="26" fillId="0" borderId="1" xfId="6" applyFont="1" applyBorder="1" applyAlignment="1">
      <alignment horizontal="left" vertical="top" wrapText="1"/>
    </xf>
    <xf numFmtId="0" fontId="27" fillId="0" borderId="1" xfId="6" applyFont="1" applyBorder="1" applyAlignment="1">
      <alignment horizontal="left" vertical="top" wrapText="1"/>
    </xf>
    <xf numFmtId="0" fontId="25" fillId="0" borderId="2" xfId="2" applyFont="1" applyBorder="1" applyAlignment="1">
      <alignment horizontal="center" vertical="top" wrapText="1"/>
    </xf>
    <xf numFmtId="0" fontId="6" fillId="0" borderId="1" xfId="1" applyFont="1" applyBorder="1" applyAlignment="1">
      <alignment horizontal="center" vertical="center" wrapText="1"/>
    </xf>
    <xf numFmtId="0" fontId="12" fillId="0" borderId="1" xfId="1" applyFont="1" applyBorder="1" applyAlignment="1">
      <alignment horizontal="center" vertical="top" wrapText="1"/>
    </xf>
    <xf numFmtId="0" fontId="23" fillId="0" borderId="2" xfId="1" applyFont="1" applyBorder="1" applyAlignment="1">
      <alignment horizontal="center" vertical="top" wrapText="1"/>
    </xf>
    <xf numFmtId="0" fontId="24" fillId="0" borderId="3" xfId="1" applyFont="1" applyBorder="1" applyAlignment="1">
      <alignment horizontal="left" vertical="top" wrapText="1"/>
    </xf>
    <xf numFmtId="0" fontId="24" fillId="0" borderId="5" xfId="1" applyFont="1" applyBorder="1" applyAlignment="1">
      <alignment horizontal="left" vertical="top" wrapText="1"/>
    </xf>
    <xf numFmtId="0" fontId="24" fillId="0" borderId="2" xfId="1" applyFont="1" applyBorder="1" applyAlignment="1">
      <alignment horizontal="left" vertical="top" wrapText="1"/>
    </xf>
    <xf numFmtId="0" fontId="22" fillId="0" borderId="0" xfId="1" applyFont="1" applyAlignment="1">
      <alignment horizontal="center" vertical="top" wrapText="1"/>
    </xf>
    <xf numFmtId="0" fontId="37" fillId="0" borderId="0" xfId="2" applyAlignment="1">
      <alignment horizontal="center" vertical="top" wrapText="1"/>
    </xf>
    <xf numFmtId="0" fontId="5" fillId="0" borderId="0" xfId="1" applyFont="1" applyAlignment="1">
      <alignment horizontal="center" wrapText="1"/>
    </xf>
    <xf numFmtId="0" fontId="37" fillId="0" borderId="0" xfId="2" applyAlignment="1">
      <alignment horizontal="center" wrapText="1"/>
    </xf>
    <xf numFmtId="0" fontId="6" fillId="0" borderId="4" xfId="1" applyFont="1" applyBorder="1" applyAlignment="1">
      <alignment horizontal="center" vertical="center" wrapText="1"/>
    </xf>
    <xf numFmtId="0" fontId="13" fillId="0" borderId="0" xfId="1" applyFont="1" applyAlignment="1">
      <alignment horizontal="center" vertical="top" wrapText="1"/>
    </xf>
    <xf numFmtId="0" fontId="3" fillId="0" borderId="0" xfId="1" applyFont="1" applyAlignment="1">
      <alignment horizontal="left" vertical="top" wrapText="1"/>
    </xf>
    <xf numFmtId="0" fontId="11" fillId="0" borderId="0" xfId="1" applyFont="1" applyAlignment="1">
      <alignment horizontal="center" vertical="top"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cellXfs>
  <cellStyles count="8">
    <cellStyle name="Звичайний" xfId="0" builtinId="0"/>
    <cellStyle name="Звичайний 2" xfId="1" xr:uid="{00000000-0005-0000-0000-000000000000}"/>
    <cellStyle name="Звичайний 3" xfId="2" xr:uid="{00000000-0005-0000-0000-000001000000}"/>
    <cellStyle name="Звичайний 4" xfId="3" xr:uid="{00000000-0005-0000-0000-000002000000}"/>
    <cellStyle name="Звичайний 4 2" xfId="4" xr:uid="{00000000-0005-0000-0000-000003000000}"/>
    <cellStyle name="Звичайний 4 2 2" xfId="5" xr:uid="{00000000-0005-0000-0000-000004000000}"/>
    <cellStyle name="Обычный 5" xfId="6" xr:uid="{00000000-0005-0000-0000-000006000000}"/>
    <cellStyle name="Обычный_дод.2" xfId="7" xr:uid="{34744F88-1FA9-45BE-9154-5BC91E912B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topLeftCell="B1" zoomScale="115" zoomScaleNormal="115" workbookViewId="0">
      <selection activeCell="E3" sqref="E3:H3"/>
    </sheetView>
  </sheetViews>
  <sheetFormatPr defaultRowHeight="12.75"/>
  <cols>
    <col min="1" max="1" width="8.85546875" hidden="1" customWidth="1"/>
    <col min="2" max="2" width="8.5703125" customWidth="1"/>
    <col min="3" max="3" width="28.7109375" customWidth="1"/>
    <col min="4" max="4" width="17.85546875" customWidth="1"/>
    <col min="5" max="6" width="10.140625" customWidth="1"/>
    <col min="7" max="7" width="9.85546875" customWidth="1"/>
    <col min="8" max="8" width="8" customWidth="1"/>
    <col min="9" max="10" width="8.85546875" hidden="1" customWidth="1"/>
    <col min="12" max="12" width="9.85546875" customWidth="1"/>
  </cols>
  <sheetData>
    <row r="1" spans="1:10" ht="8.25" customHeight="1">
      <c r="A1" s="1"/>
      <c r="B1" s="1"/>
      <c r="C1" s="1"/>
      <c r="D1" s="1"/>
      <c r="E1" s="98" t="s">
        <v>237</v>
      </c>
      <c r="F1" s="98"/>
      <c r="G1" s="98"/>
      <c r="H1" s="98"/>
      <c r="I1" s="1"/>
    </row>
    <row r="2" spans="1:10" ht="12.75" hidden="1" customHeight="1">
      <c r="A2" s="1"/>
      <c r="B2" s="1"/>
      <c r="C2" s="1"/>
      <c r="D2" s="1"/>
      <c r="E2" s="99" t="s">
        <v>483</v>
      </c>
      <c r="F2" s="99"/>
      <c r="G2" s="99"/>
      <c r="H2" s="99"/>
      <c r="I2" s="1"/>
    </row>
    <row r="3" spans="1:10" ht="17.25" customHeight="1">
      <c r="A3" s="1"/>
      <c r="B3" s="1"/>
      <c r="C3" s="1"/>
      <c r="D3" s="1"/>
      <c r="E3" s="99" t="s">
        <v>545</v>
      </c>
      <c r="F3" s="99"/>
      <c r="G3" s="99"/>
      <c r="H3" s="99"/>
      <c r="I3" s="1"/>
    </row>
    <row r="4" spans="1:10">
      <c r="A4" s="1"/>
      <c r="B4" s="1"/>
      <c r="C4" s="1"/>
      <c r="D4" s="1"/>
      <c r="E4" s="99"/>
      <c r="F4" s="99"/>
      <c r="G4" s="99"/>
      <c r="H4" s="99"/>
      <c r="I4" s="1"/>
    </row>
    <row r="5" spans="1:10" ht="15.95" customHeight="1">
      <c r="A5" s="1"/>
      <c r="B5" s="97" t="s">
        <v>238</v>
      </c>
      <c r="C5" s="97"/>
      <c r="D5" s="97"/>
      <c r="E5" s="97"/>
      <c r="F5" s="97"/>
      <c r="G5" s="97"/>
      <c r="H5" s="97"/>
      <c r="I5" s="1"/>
    </row>
    <row r="6" spans="1:10" ht="15.95" customHeight="1">
      <c r="A6" s="1"/>
      <c r="B6" s="97" t="s">
        <v>491</v>
      </c>
      <c r="C6" s="97"/>
      <c r="D6" s="97"/>
      <c r="E6" s="97"/>
      <c r="F6" s="97"/>
      <c r="G6" s="97"/>
      <c r="H6" s="97"/>
      <c r="I6" s="1"/>
    </row>
    <row r="7" spans="1:10" ht="11.1" customHeight="1">
      <c r="A7" s="1"/>
      <c r="B7" s="100" t="s">
        <v>0</v>
      </c>
      <c r="C7" s="100"/>
      <c r="D7" s="1"/>
      <c r="E7" s="1"/>
      <c r="F7" s="1"/>
      <c r="G7" s="1"/>
      <c r="H7" s="1"/>
      <c r="I7" s="1"/>
    </row>
    <row r="8" spans="1:10" ht="12" customHeight="1">
      <c r="A8" s="1"/>
      <c r="B8" s="101" t="s">
        <v>1</v>
      </c>
      <c r="C8" s="101"/>
      <c r="D8" s="1"/>
      <c r="E8" s="1"/>
      <c r="F8" s="1"/>
      <c r="G8" s="1"/>
      <c r="H8" s="1"/>
      <c r="I8" s="1"/>
    </row>
    <row r="9" spans="1:10" ht="11.1" customHeight="1">
      <c r="A9" s="1"/>
      <c r="B9" s="1"/>
      <c r="C9" s="1"/>
      <c r="D9" s="1"/>
      <c r="E9" s="1"/>
      <c r="F9" s="1"/>
      <c r="G9" s="1"/>
      <c r="H9" s="8" t="s">
        <v>2</v>
      </c>
      <c r="I9" s="1"/>
    </row>
    <row r="10" spans="1:10" ht="12" customHeight="1">
      <c r="A10" s="1"/>
      <c r="B10" s="96" t="s">
        <v>239</v>
      </c>
      <c r="C10" s="96" t="s">
        <v>240</v>
      </c>
      <c r="D10" s="96"/>
      <c r="E10" s="96" t="s">
        <v>241</v>
      </c>
      <c r="F10" s="96" t="s">
        <v>242</v>
      </c>
      <c r="G10" s="94" t="s">
        <v>3</v>
      </c>
      <c r="H10" s="94"/>
      <c r="I10" s="1"/>
    </row>
    <row r="11" spans="1:10" ht="29.1" customHeight="1">
      <c r="A11" s="1"/>
      <c r="B11" s="96"/>
      <c r="C11" s="96"/>
      <c r="D11" s="96"/>
      <c r="E11" s="96"/>
      <c r="F11" s="96"/>
      <c r="G11" s="25" t="s">
        <v>4</v>
      </c>
      <c r="H11" s="26" t="s">
        <v>243</v>
      </c>
      <c r="I11" s="1"/>
    </row>
    <row r="12" spans="1:10" ht="12" customHeight="1">
      <c r="A12" s="1"/>
      <c r="B12" s="6" t="s">
        <v>5</v>
      </c>
      <c r="C12" s="95" t="s">
        <v>6</v>
      </c>
      <c r="D12" s="95"/>
      <c r="E12" s="6" t="s">
        <v>7</v>
      </c>
      <c r="F12" s="6" t="s">
        <v>8</v>
      </c>
      <c r="G12" s="6" t="s">
        <v>9</v>
      </c>
      <c r="H12" s="6" t="s">
        <v>10</v>
      </c>
      <c r="I12" s="1"/>
    </row>
    <row r="13" spans="1:10" ht="14.1" customHeight="1">
      <c r="A13" s="1"/>
      <c r="B13" s="20" t="s">
        <v>244</v>
      </c>
      <c r="C13" s="91" t="s">
        <v>245</v>
      </c>
      <c r="D13" s="91"/>
      <c r="E13" s="15">
        <f>E14+E20+E26+E34+E48</f>
        <v>96572137</v>
      </c>
      <c r="F13" s="15">
        <f>F14+F20+F26+F34+F48</f>
        <v>96546737</v>
      </c>
      <c r="G13" s="15">
        <f>G14+G20+G26+G34+G48</f>
        <v>25400</v>
      </c>
      <c r="H13" s="15">
        <f>H14+H20+H26+H34+H48</f>
        <v>0</v>
      </c>
      <c r="I13" s="1"/>
    </row>
    <row r="14" spans="1:10" ht="20.100000000000001" customHeight="1">
      <c r="A14" s="1"/>
      <c r="B14" s="20" t="s">
        <v>246</v>
      </c>
      <c r="C14" s="87" t="s">
        <v>247</v>
      </c>
      <c r="D14" s="87"/>
      <c r="E14" s="15">
        <f t="shared" ref="E14:J14" si="0">E15</f>
        <v>53055503</v>
      </c>
      <c r="F14" s="15">
        <f t="shared" si="0"/>
        <v>53055503</v>
      </c>
      <c r="G14" s="15">
        <f t="shared" si="0"/>
        <v>0</v>
      </c>
      <c r="H14" s="15">
        <f t="shared" si="0"/>
        <v>0</v>
      </c>
      <c r="I14" s="15">
        <f t="shared" si="0"/>
        <v>0</v>
      </c>
      <c r="J14" s="15">
        <f t="shared" si="0"/>
        <v>0</v>
      </c>
    </row>
    <row r="15" spans="1:10" ht="14.1" customHeight="1">
      <c r="A15" s="1"/>
      <c r="B15" s="20" t="s">
        <v>248</v>
      </c>
      <c r="C15" s="87" t="s">
        <v>249</v>
      </c>
      <c r="D15" s="87"/>
      <c r="E15" s="15">
        <f>E16+E17+E18+E19</f>
        <v>53055503</v>
      </c>
      <c r="F15" s="15">
        <f>F16+F17+F18+F19</f>
        <v>53055503</v>
      </c>
      <c r="G15" s="15">
        <f>G16+G17+G18+G19</f>
        <v>0</v>
      </c>
      <c r="H15" s="15">
        <f>H16+H17+H18+H19</f>
        <v>0</v>
      </c>
      <c r="I15" s="1"/>
    </row>
    <row r="16" spans="1:10" ht="20.100000000000001" customHeight="1">
      <c r="A16" s="1"/>
      <c r="B16" s="21" t="s">
        <v>250</v>
      </c>
      <c r="C16" s="88" t="s">
        <v>251</v>
      </c>
      <c r="D16" s="88"/>
      <c r="E16" s="22">
        <f>F16+G16</f>
        <v>39877157</v>
      </c>
      <c r="F16" s="22">
        <v>39877157</v>
      </c>
      <c r="G16" s="22">
        <v>0</v>
      </c>
      <c r="H16" s="22">
        <v>0</v>
      </c>
      <c r="I16" s="1"/>
    </row>
    <row r="17" spans="1:12" ht="21" customHeight="1">
      <c r="A17" s="1"/>
      <c r="B17" s="21">
        <v>11010400</v>
      </c>
      <c r="C17" s="102" t="s">
        <v>252</v>
      </c>
      <c r="D17" s="103"/>
      <c r="E17" s="22">
        <f>F17+G17</f>
        <v>12132800</v>
      </c>
      <c r="F17" s="22">
        <v>12132800</v>
      </c>
      <c r="G17" s="22">
        <v>0</v>
      </c>
      <c r="H17" s="22">
        <v>0</v>
      </c>
      <c r="I17" s="1"/>
      <c r="L17" s="16"/>
    </row>
    <row r="18" spans="1:12" ht="20.100000000000001" customHeight="1">
      <c r="A18" s="1"/>
      <c r="B18" s="21">
        <v>11010500</v>
      </c>
      <c r="C18" s="102" t="s">
        <v>253</v>
      </c>
      <c r="D18" s="103"/>
      <c r="E18" s="22">
        <f>F18+G18</f>
        <v>367146</v>
      </c>
      <c r="F18" s="22">
        <v>367146</v>
      </c>
      <c r="G18" s="22">
        <v>0</v>
      </c>
      <c r="H18" s="22">
        <v>0</v>
      </c>
      <c r="I18" s="1"/>
    </row>
    <row r="19" spans="1:12" ht="20.100000000000001" customHeight="1">
      <c r="A19" s="1"/>
      <c r="B19" s="21">
        <v>11011300</v>
      </c>
      <c r="C19" s="88" t="s">
        <v>396</v>
      </c>
      <c r="D19" s="88"/>
      <c r="E19" s="22">
        <f>F19+G19</f>
        <v>678400</v>
      </c>
      <c r="F19" s="22">
        <v>678400</v>
      </c>
      <c r="G19" s="22">
        <v>0</v>
      </c>
      <c r="H19" s="22">
        <v>0</v>
      </c>
      <c r="I19" s="1"/>
    </row>
    <row r="20" spans="1:12" ht="14.1" customHeight="1">
      <c r="A20" s="1"/>
      <c r="B20" s="20" t="s">
        <v>254</v>
      </c>
      <c r="C20" s="87" t="s">
        <v>255</v>
      </c>
      <c r="D20" s="87"/>
      <c r="E20" s="15">
        <f>E21+E24</f>
        <v>386034</v>
      </c>
      <c r="F20" s="15">
        <f>F21+F24</f>
        <v>386034</v>
      </c>
      <c r="G20" s="15">
        <f>G21+G24</f>
        <v>0</v>
      </c>
      <c r="H20" s="15">
        <f>H21+H24</f>
        <v>0</v>
      </c>
      <c r="I20" s="1"/>
    </row>
    <row r="21" spans="1:12" ht="14.1" customHeight="1">
      <c r="A21" s="1"/>
      <c r="B21" s="20" t="s">
        <v>256</v>
      </c>
      <c r="C21" s="87" t="s">
        <v>257</v>
      </c>
      <c r="D21" s="87"/>
      <c r="E21" s="15">
        <f>E22+E23</f>
        <v>294754</v>
      </c>
      <c r="F21" s="15">
        <f>F22+F23</f>
        <v>294754</v>
      </c>
      <c r="G21" s="15">
        <f>G22+G23</f>
        <v>0</v>
      </c>
      <c r="H21" s="15">
        <f>H22+H23</f>
        <v>0</v>
      </c>
      <c r="I21" s="1"/>
    </row>
    <row r="22" spans="1:12" ht="20.100000000000001" customHeight="1">
      <c r="A22" s="1"/>
      <c r="B22" s="21" t="s">
        <v>258</v>
      </c>
      <c r="C22" s="88" t="s">
        <v>259</v>
      </c>
      <c r="D22" s="88"/>
      <c r="E22" s="22">
        <f>F22+G22</f>
        <v>76100</v>
      </c>
      <c r="F22" s="22">
        <v>76100</v>
      </c>
      <c r="G22" s="22">
        <v>0</v>
      </c>
      <c r="H22" s="22">
        <v>0</v>
      </c>
      <c r="I22" s="1"/>
    </row>
    <row r="23" spans="1:12" ht="29.1" customHeight="1">
      <c r="A23" s="1"/>
      <c r="B23" s="21" t="s">
        <v>260</v>
      </c>
      <c r="C23" s="88" t="s">
        <v>261</v>
      </c>
      <c r="D23" s="88"/>
      <c r="E23" s="22">
        <f>F23+G23</f>
        <v>218654</v>
      </c>
      <c r="F23" s="22">
        <v>218654</v>
      </c>
      <c r="G23" s="22">
        <v>0</v>
      </c>
      <c r="H23" s="22">
        <v>0</v>
      </c>
      <c r="I23" s="1"/>
    </row>
    <row r="24" spans="1:12" ht="20.100000000000001" customHeight="1">
      <c r="A24" s="1"/>
      <c r="B24" s="20" t="s">
        <v>262</v>
      </c>
      <c r="C24" s="87" t="s">
        <v>263</v>
      </c>
      <c r="D24" s="87"/>
      <c r="E24" s="15">
        <f>E25</f>
        <v>91280</v>
      </c>
      <c r="F24" s="15">
        <f>F25</f>
        <v>91280</v>
      </c>
      <c r="G24" s="15">
        <f>G25</f>
        <v>0</v>
      </c>
      <c r="H24" s="15">
        <f>H25</f>
        <v>0</v>
      </c>
      <c r="I24" s="1"/>
    </row>
    <row r="25" spans="1:12" ht="20.100000000000001" customHeight="1">
      <c r="A25" s="1"/>
      <c r="B25" s="21" t="s">
        <v>264</v>
      </c>
      <c r="C25" s="88" t="s">
        <v>265</v>
      </c>
      <c r="D25" s="88"/>
      <c r="E25" s="22">
        <f>F25+G25</f>
        <v>91280</v>
      </c>
      <c r="F25" s="22">
        <v>91280</v>
      </c>
      <c r="G25" s="22">
        <v>0</v>
      </c>
      <c r="H25" s="22">
        <v>0</v>
      </c>
      <c r="I25" s="1"/>
    </row>
    <row r="26" spans="1:12" ht="14.1" customHeight="1">
      <c r="A26" s="1"/>
      <c r="B26" s="20" t="s">
        <v>266</v>
      </c>
      <c r="C26" s="87" t="s">
        <v>267</v>
      </c>
      <c r="D26" s="87"/>
      <c r="E26" s="15">
        <f>E27+E29+E31</f>
        <v>5275600</v>
      </c>
      <c r="F26" s="15">
        <f>F27+F29+F31</f>
        <v>5275600</v>
      </c>
      <c r="G26" s="15">
        <f>G27+G29+G31</f>
        <v>0</v>
      </c>
      <c r="H26" s="15">
        <f>H27+H29+H31</f>
        <v>0</v>
      </c>
      <c r="I26" s="1"/>
    </row>
    <row r="27" spans="1:12" ht="20.100000000000001" customHeight="1">
      <c r="A27" s="1"/>
      <c r="B27" s="20" t="s">
        <v>268</v>
      </c>
      <c r="C27" s="87" t="s">
        <v>269</v>
      </c>
      <c r="D27" s="87"/>
      <c r="E27" s="15">
        <f t="shared" ref="E27:J27" si="1">E28</f>
        <v>375600</v>
      </c>
      <c r="F27" s="15">
        <f t="shared" si="1"/>
        <v>375600</v>
      </c>
      <c r="G27" s="15">
        <f t="shared" si="1"/>
        <v>0</v>
      </c>
      <c r="H27" s="15">
        <f t="shared" si="1"/>
        <v>0</v>
      </c>
      <c r="I27" s="15">
        <f t="shared" si="1"/>
        <v>0</v>
      </c>
      <c r="J27" s="15">
        <f t="shared" si="1"/>
        <v>0</v>
      </c>
    </row>
    <row r="28" spans="1:12" ht="14.1" customHeight="1">
      <c r="A28" s="1"/>
      <c r="B28" s="21" t="s">
        <v>270</v>
      </c>
      <c r="C28" s="88" t="s">
        <v>271</v>
      </c>
      <c r="D28" s="88"/>
      <c r="E28" s="22">
        <f>F28+G28</f>
        <v>375600</v>
      </c>
      <c r="F28" s="22">
        <v>375600</v>
      </c>
      <c r="G28" s="22">
        <v>0</v>
      </c>
      <c r="H28" s="22">
        <v>0</v>
      </c>
      <c r="I28" s="1"/>
    </row>
    <row r="29" spans="1:12" ht="20.100000000000001" customHeight="1">
      <c r="A29" s="1"/>
      <c r="B29" s="20" t="s">
        <v>272</v>
      </c>
      <c r="C29" s="87" t="s">
        <v>273</v>
      </c>
      <c r="D29" s="87"/>
      <c r="E29" s="15">
        <f>E30</f>
        <v>2500000</v>
      </c>
      <c r="F29" s="15">
        <f>F30</f>
        <v>2500000</v>
      </c>
      <c r="G29" s="15">
        <f>G30</f>
        <v>0</v>
      </c>
      <c r="H29" s="15">
        <f>H30</f>
        <v>0</v>
      </c>
      <c r="I29" s="1"/>
    </row>
    <row r="30" spans="1:12" ht="14.1" customHeight="1">
      <c r="A30" s="1"/>
      <c r="B30" s="21" t="s">
        <v>274</v>
      </c>
      <c r="C30" s="88" t="s">
        <v>271</v>
      </c>
      <c r="D30" s="88"/>
      <c r="E30" s="22">
        <f>F30+G30</f>
        <v>2500000</v>
      </c>
      <c r="F30" s="22">
        <v>2500000</v>
      </c>
      <c r="G30" s="22">
        <v>0</v>
      </c>
      <c r="H30" s="22">
        <v>0</v>
      </c>
      <c r="I30" s="1"/>
    </row>
    <row r="31" spans="1:12" ht="20.100000000000001" customHeight="1">
      <c r="A31" s="1"/>
      <c r="B31" s="20" t="s">
        <v>275</v>
      </c>
      <c r="C31" s="87" t="s">
        <v>276</v>
      </c>
      <c r="D31" s="87"/>
      <c r="E31" s="15">
        <f>E32+E33</f>
        <v>2400000</v>
      </c>
      <c r="F31" s="15">
        <f>F32+F33</f>
        <v>2400000</v>
      </c>
      <c r="G31" s="15">
        <f>G32+G33</f>
        <v>0</v>
      </c>
      <c r="H31" s="15">
        <f>H32+H33</f>
        <v>0</v>
      </c>
      <c r="I31" s="1"/>
    </row>
    <row r="32" spans="1:12" ht="48.75" customHeight="1">
      <c r="A32" s="1"/>
      <c r="B32" s="21" t="s">
        <v>277</v>
      </c>
      <c r="C32" s="88" t="s">
        <v>278</v>
      </c>
      <c r="D32" s="88"/>
      <c r="E32" s="22">
        <f>F32+G32</f>
        <v>1440000</v>
      </c>
      <c r="F32" s="22">
        <v>1440000</v>
      </c>
      <c r="G32" s="22">
        <v>0</v>
      </c>
      <c r="H32" s="22">
        <v>0</v>
      </c>
      <c r="I32" s="1"/>
    </row>
    <row r="33" spans="1:9" ht="38.1" customHeight="1">
      <c r="A33" s="1"/>
      <c r="B33" s="21" t="s">
        <v>279</v>
      </c>
      <c r="C33" s="88" t="s">
        <v>280</v>
      </c>
      <c r="D33" s="88"/>
      <c r="E33" s="22">
        <f>F33+G33</f>
        <v>960000</v>
      </c>
      <c r="F33" s="22">
        <v>960000</v>
      </c>
      <c r="G33" s="22">
        <v>0</v>
      </c>
      <c r="H33" s="22">
        <v>0</v>
      </c>
      <c r="I33" s="1"/>
    </row>
    <row r="34" spans="1:9" ht="20.100000000000001" customHeight="1">
      <c r="A34" s="1"/>
      <c r="B34" s="20" t="s">
        <v>281</v>
      </c>
      <c r="C34" s="87" t="s">
        <v>282</v>
      </c>
      <c r="D34" s="87"/>
      <c r="E34" s="15">
        <f>E35+E44</f>
        <v>37829600</v>
      </c>
      <c r="F34" s="15">
        <f>F35+F44</f>
        <v>37829600</v>
      </c>
      <c r="G34" s="15">
        <f>G35+G44</f>
        <v>0</v>
      </c>
      <c r="H34" s="15">
        <f>H35+H44</f>
        <v>0</v>
      </c>
      <c r="I34" s="1"/>
    </row>
    <row r="35" spans="1:9" ht="14.1" customHeight="1">
      <c r="A35" s="1"/>
      <c r="B35" s="20" t="s">
        <v>283</v>
      </c>
      <c r="C35" s="87" t="s">
        <v>284</v>
      </c>
      <c r="D35" s="87"/>
      <c r="E35" s="15">
        <f>SUM(E36:E43)</f>
        <v>16629800</v>
      </c>
      <c r="F35" s="15">
        <f>SUM(F36:F43)</f>
        <v>16629800</v>
      </c>
      <c r="G35" s="15">
        <f>SUM(G36:G43)</f>
        <v>0</v>
      </c>
      <c r="H35" s="15">
        <f>SUM(H36:H43)</f>
        <v>0</v>
      </c>
      <c r="I35" s="1"/>
    </row>
    <row r="36" spans="1:9" ht="20.100000000000001" customHeight="1">
      <c r="A36" s="1"/>
      <c r="B36" s="21" t="s">
        <v>285</v>
      </c>
      <c r="C36" s="88" t="s">
        <v>286</v>
      </c>
      <c r="D36" s="88"/>
      <c r="E36" s="22">
        <f>F36+G36</f>
        <v>5900</v>
      </c>
      <c r="F36" s="22">
        <v>5900</v>
      </c>
      <c r="G36" s="22">
        <v>0</v>
      </c>
      <c r="H36" s="22">
        <v>0</v>
      </c>
      <c r="I36" s="1"/>
    </row>
    <row r="37" spans="1:9" ht="20.100000000000001" customHeight="1">
      <c r="A37" s="1"/>
      <c r="B37" s="21" t="s">
        <v>287</v>
      </c>
      <c r="C37" s="88" t="s">
        <v>288</v>
      </c>
      <c r="D37" s="88"/>
      <c r="E37" s="22">
        <f t="shared" ref="E37:E43" si="2">F37+G37</f>
        <v>270000</v>
      </c>
      <c r="F37" s="22">
        <v>270000</v>
      </c>
      <c r="G37" s="22">
        <v>0</v>
      </c>
      <c r="H37" s="22">
        <v>0</v>
      </c>
      <c r="I37" s="1"/>
    </row>
    <row r="38" spans="1:9" ht="20.100000000000001" customHeight="1">
      <c r="A38" s="1"/>
      <c r="B38" s="21" t="s">
        <v>289</v>
      </c>
      <c r="C38" s="88" t="s">
        <v>290</v>
      </c>
      <c r="D38" s="88"/>
      <c r="E38" s="22">
        <f t="shared" si="2"/>
        <v>765000</v>
      </c>
      <c r="F38" s="22">
        <v>765000</v>
      </c>
      <c r="G38" s="22">
        <v>0</v>
      </c>
      <c r="H38" s="22">
        <v>0</v>
      </c>
      <c r="I38" s="1"/>
    </row>
    <row r="39" spans="1:9" ht="20.100000000000001" customHeight="1">
      <c r="A39" s="1"/>
      <c r="B39" s="21" t="s">
        <v>291</v>
      </c>
      <c r="C39" s="88" t="s">
        <v>292</v>
      </c>
      <c r="D39" s="88"/>
      <c r="E39" s="22">
        <f t="shared" si="2"/>
        <v>620000</v>
      </c>
      <c r="F39" s="22">
        <v>620000</v>
      </c>
      <c r="G39" s="22">
        <v>0</v>
      </c>
      <c r="H39" s="22">
        <v>0</v>
      </c>
      <c r="I39" s="1"/>
    </row>
    <row r="40" spans="1:9" ht="14.1" customHeight="1">
      <c r="A40" s="1"/>
      <c r="B40" s="21" t="s">
        <v>293</v>
      </c>
      <c r="C40" s="88" t="s">
        <v>294</v>
      </c>
      <c r="D40" s="88"/>
      <c r="E40" s="22">
        <f t="shared" si="2"/>
        <v>565000</v>
      </c>
      <c r="F40" s="22">
        <v>565000</v>
      </c>
      <c r="G40" s="22">
        <v>0</v>
      </c>
      <c r="H40" s="22">
        <v>0</v>
      </c>
      <c r="I40" s="1"/>
    </row>
    <row r="41" spans="1:9" ht="14.1" customHeight="1">
      <c r="A41" s="1"/>
      <c r="B41" s="21" t="s">
        <v>295</v>
      </c>
      <c r="C41" s="88" t="s">
        <v>296</v>
      </c>
      <c r="D41" s="88"/>
      <c r="E41" s="22">
        <f t="shared" si="2"/>
        <v>9900000</v>
      </c>
      <c r="F41" s="22">
        <v>9900000</v>
      </c>
      <c r="G41" s="22">
        <v>0</v>
      </c>
      <c r="H41" s="22">
        <v>0</v>
      </c>
      <c r="I41" s="1"/>
    </row>
    <row r="42" spans="1:9" ht="14.1" customHeight="1">
      <c r="A42" s="1"/>
      <c r="B42" s="21" t="s">
        <v>297</v>
      </c>
      <c r="C42" s="88" t="s">
        <v>298</v>
      </c>
      <c r="D42" s="88"/>
      <c r="E42" s="22">
        <f t="shared" si="2"/>
        <v>1703900</v>
      </c>
      <c r="F42" s="22">
        <v>1703900</v>
      </c>
      <c r="G42" s="22">
        <v>0</v>
      </c>
      <c r="H42" s="22">
        <v>0</v>
      </c>
      <c r="I42" s="1"/>
    </row>
    <row r="43" spans="1:9" ht="14.1" customHeight="1">
      <c r="A43" s="1"/>
      <c r="B43" s="21" t="s">
        <v>299</v>
      </c>
      <c r="C43" s="88" t="s">
        <v>300</v>
      </c>
      <c r="D43" s="88"/>
      <c r="E43" s="22">
        <f t="shared" si="2"/>
        <v>2800000</v>
      </c>
      <c r="F43" s="22">
        <v>2800000</v>
      </c>
      <c r="G43" s="22">
        <v>0</v>
      </c>
      <c r="H43" s="22">
        <v>0</v>
      </c>
      <c r="I43" s="1"/>
    </row>
    <row r="44" spans="1:9" ht="14.1" customHeight="1">
      <c r="A44" s="1"/>
      <c r="B44" s="20" t="s">
        <v>301</v>
      </c>
      <c r="C44" s="87" t="s">
        <v>302</v>
      </c>
      <c r="D44" s="87"/>
      <c r="E44" s="15">
        <f>E45+E46+E47</f>
        <v>21199800</v>
      </c>
      <c r="F44" s="15">
        <f>F45+F46+F47</f>
        <v>21199800</v>
      </c>
      <c r="G44" s="15">
        <f>G45+G46+G47</f>
        <v>0</v>
      </c>
      <c r="H44" s="15">
        <f>H45+H46+H47</f>
        <v>0</v>
      </c>
      <c r="I44" s="1"/>
    </row>
    <row r="45" spans="1:9" ht="14.1" customHeight="1">
      <c r="A45" s="1"/>
      <c r="B45" s="21" t="s">
        <v>303</v>
      </c>
      <c r="C45" s="88" t="s">
        <v>304</v>
      </c>
      <c r="D45" s="88"/>
      <c r="E45" s="22">
        <f>F45+G45</f>
        <v>1375500</v>
      </c>
      <c r="F45" s="22">
        <v>1375500</v>
      </c>
      <c r="G45" s="22">
        <v>0</v>
      </c>
      <c r="H45" s="22">
        <v>0</v>
      </c>
      <c r="I45" s="1"/>
    </row>
    <row r="46" spans="1:9" ht="14.1" customHeight="1">
      <c r="A46" s="1"/>
      <c r="B46" s="21" t="s">
        <v>305</v>
      </c>
      <c r="C46" s="88" t="s">
        <v>306</v>
      </c>
      <c r="D46" s="88"/>
      <c r="E46" s="22">
        <f>F46+G46</f>
        <v>14098500</v>
      </c>
      <c r="F46" s="22">
        <v>14098500</v>
      </c>
      <c r="G46" s="22">
        <v>0</v>
      </c>
      <c r="H46" s="22">
        <v>0</v>
      </c>
      <c r="I46" s="1"/>
    </row>
    <row r="47" spans="1:9" ht="29.1" customHeight="1">
      <c r="A47" s="1"/>
      <c r="B47" s="21" t="s">
        <v>307</v>
      </c>
      <c r="C47" s="88" t="s">
        <v>308</v>
      </c>
      <c r="D47" s="88"/>
      <c r="E47" s="22">
        <f>F47+G47</f>
        <v>5725800</v>
      </c>
      <c r="F47" s="22">
        <v>5725800</v>
      </c>
      <c r="G47" s="22">
        <v>0</v>
      </c>
      <c r="H47" s="22">
        <v>0</v>
      </c>
      <c r="I47" s="1"/>
    </row>
    <row r="48" spans="1:9" ht="14.1" customHeight="1">
      <c r="A48" s="1"/>
      <c r="B48" s="20" t="s">
        <v>309</v>
      </c>
      <c r="C48" s="87" t="s">
        <v>310</v>
      </c>
      <c r="D48" s="87"/>
      <c r="E48" s="15">
        <f>E49</f>
        <v>25400</v>
      </c>
      <c r="F48" s="15">
        <f>F49</f>
        <v>0</v>
      </c>
      <c r="G48" s="15">
        <f>G49</f>
        <v>25400</v>
      </c>
      <c r="H48" s="15">
        <f>H49</f>
        <v>0</v>
      </c>
      <c r="I48" s="1"/>
    </row>
    <row r="49" spans="1:9" ht="14.1" customHeight="1">
      <c r="A49" s="1"/>
      <c r="B49" s="20" t="s">
        <v>311</v>
      </c>
      <c r="C49" s="87" t="s">
        <v>312</v>
      </c>
      <c r="D49" s="87"/>
      <c r="E49" s="15">
        <f>E50+E51+E52</f>
        <v>25400</v>
      </c>
      <c r="F49" s="15">
        <f>F50+F51+F52</f>
        <v>0</v>
      </c>
      <c r="G49" s="15">
        <f>G50+G51+G52</f>
        <v>25400</v>
      </c>
      <c r="H49" s="15">
        <f>H50+H51+H52</f>
        <v>0</v>
      </c>
      <c r="I49" s="1"/>
    </row>
    <row r="50" spans="1:9" ht="29.1" customHeight="1">
      <c r="A50" s="1"/>
      <c r="B50" s="21" t="s">
        <v>313</v>
      </c>
      <c r="C50" s="88" t="s">
        <v>314</v>
      </c>
      <c r="D50" s="88"/>
      <c r="E50" s="22">
        <f>F50+G50</f>
        <v>14230</v>
      </c>
      <c r="F50" s="22">
        <v>0</v>
      </c>
      <c r="G50" s="22">
        <v>14230</v>
      </c>
      <c r="H50" s="22">
        <v>0</v>
      </c>
      <c r="I50" s="1"/>
    </row>
    <row r="51" spans="1:9" ht="20.100000000000001" customHeight="1">
      <c r="A51" s="1"/>
      <c r="B51" s="21" t="s">
        <v>315</v>
      </c>
      <c r="C51" s="88" t="s">
        <v>316</v>
      </c>
      <c r="D51" s="88"/>
      <c r="E51" s="22">
        <f>F51+G51</f>
        <v>770</v>
      </c>
      <c r="F51" s="22">
        <v>0</v>
      </c>
      <c r="G51" s="22">
        <v>770</v>
      </c>
      <c r="H51" s="22">
        <v>0</v>
      </c>
      <c r="I51" s="1"/>
    </row>
    <row r="52" spans="1:9" ht="29.1" customHeight="1">
      <c r="A52" s="1"/>
      <c r="B52" s="21" t="s">
        <v>317</v>
      </c>
      <c r="C52" s="88" t="s">
        <v>318</v>
      </c>
      <c r="D52" s="88"/>
      <c r="E52" s="22">
        <f>F52+G52</f>
        <v>10400</v>
      </c>
      <c r="F52" s="22">
        <v>0</v>
      </c>
      <c r="G52" s="22">
        <v>10400</v>
      </c>
      <c r="H52" s="22">
        <v>0</v>
      </c>
      <c r="I52" s="1"/>
    </row>
    <row r="53" spans="1:9" ht="14.1" customHeight="1">
      <c r="A53" s="1"/>
      <c r="B53" s="20" t="s">
        <v>319</v>
      </c>
      <c r="C53" s="91" t="s">
        <v>320</v>
      </c>
      <c r="D53" s="91"/>
      <c r="E53" s="15">
        <f>E54+E60+E70</f>
        <v>2907240</v>
      </c>
      <c r="F53" s="15">
        <f>F54+F60+F70</f>
        <v>1225040</v>
      </c>
      <c r="G53" s="15">
        <f>G54+G60+G70</f>
        <v>1682200</v>
      </c>
      <c r="H53" s="15">
        <f>H54+H60+H70</f>
        <v>0</v>
      </c>
      <c r="I53" s="1"/>
    </row>
    <row r="54" spans="1:9" ht="14.1" customHeight="1">
      <c r="A54" s="1"/>
      <c r="B54" s="20" t="s">
        <v>321</v>
      </c>
      <c r="C54" s="87" t="s">
        <v>322</v>
      </c>
      <c r="D54" s="87"/>
      <c r="E54" s="15">
        <f>E55</f>
        <v>153940</v>
      </c>
      <c r="F54" s="15">
        <f>F55</f>
        <v>153940</v>
      </c>
      <c r="G54" s="15">
        <f>G55</f>
        <v>0</v>
      </c>
      <c r="H54" s="15">
        <f>H55</f>
        <v>0</v>
      </c>
      <c r="I54" s="1"/>
    </row>
    <row r="55" spans="1:9" ht="14.1" customHeight="1">
      <c r="A55" s="1"/>
      <c r="B55" s="20" t="s">
        <v>323</v>
      </c>
      <c r="C55" s="87" t="s">
        <v>324</v>
      </c>
      <c r="D55" s="87"/>
      <c r="E55" s="15">
        <f>SUM(E56:E59)</f>
        <v>153940</v>
      </c>
      <c r="F55" s="15">
        <f>SUM(F56:F59)</f>
        <v>153940</v>
      </c>
      <c r="G55" s="15">
        <f>SUM(G56:G59)</f>
        <v>0</v>
      </c>
      <c r="H55" s="15">
        <f>SUM(H56:H59)</f>
        <v>0</v>
      </c>
      <c r="I55" s="1"/>
    </row>
    <row r="56" spans="1:9" ht="14.1" customHeight="1">
      <c r="A56" s="1"/>
      <c r="B56" s="21" t="s">
        <v>325</v>
      </c>
      <c r="C56" s="88" t="s">
        <v>326</v>
      </c>
      <c r="D56" s="88"/>
      <c r="E56" s="22">
        <f>F56+G56</f>
        <v>100000</v>
      </c>
      <c r="F56" s="22">
        <v>100000</v>
      </c>
      <c r="G56" s="22">
        <v>0</v>
      </c>
      <c r="H56" s="22">
        <v>0</v>
      </c>
      <c r="I56" s="1"/>
    </row>
    <row r="57" spans="1:9" ht="57.75" customHeight="1">
      <c r="A57" s="1"/>
      <c r="B57" s="21">
        <v>21081500</v>
      </c>
      <c r="C57" s="88" t="s">
        <v>513</v>
      </c>
      <c r="D57" s="88"/>
      <c r="E57" s="22">
        <f>F57+G57</f>
        <v>50000</v>
      </c>
      <c r="F57" s="22">
        <v>50000</v>
      </c>
      <c r="G57" s="22">
        <v>0</v>
      </c>
      <c r="H57" s="22">
        <v>0</v>
      </c>
      <c r="I57" s="1"/>
    </row>
    <row r="58" spans="1:9" ht="14.1" customHeight="1">
      <c r="A58" s="1"/>
      <c r="B58" s="21" t="s">
        <v>327</v>
      </c>
      <c r="C58" s="88" t="s">
        <v>328</v>
      </c>
      <c r="D58" s="88"/>
      <c r="E58" s="22">
        <f>F58+G58</f>
        <v>1100</v>
      </c>
      <c r="F58" s="22">
        <v>1100</v>
      </c>
      <c r="G58" s="22">
        <v>0</v>
      </c>
      <c r="H58" s="22">
        <v>0</v>
      </c>
      <c r="I58" s="1"/>
    </row>
    <row r="59" spans="1:9" ht="39" customHeight="1">
      <c r="A59" s="1"/>
      <c r="B59" s="21">
        <v>21082400</v>
      </c>
      <c r="C59" s="88" t="s">
        <v>397</v>
      </c>
      <c r="D59" s="88"/>
      <c r="E59" s="22">
        <f>F59+G59</f>
        <v>2840</v>
      </c>
      <c r="F59" s="22">
        <v>2840</v>
      </c>
      <c r="G59" s="22">
        <v>0</v>
      </c>
      <c r="H59" s="22">
        <v>0</v>
      </c>
      <c r="I59" s="1"/>
    </row>
    <row r="60" spans="1:9" ht="20.100000000000001" customHeight="1">
      <c r="A60" s="1"/>
      <c r="B60" s="20" t="s">
        <v>329</v>
      </c>
      <c r="C60" s="87" t="s">
        <v>330</v>
      </c>
      <c r="D60" s="87"/>
      <c r="E60" s="15">
        <f>E61+E64+E66</f>
        <v>1071100</v>
      </c>
      <c r="F60" s="15">
        <f>F61+F64+F66</f>
        <v>1071100</v>
      </c>
      <c r="G60" s="15">
        <f>G61+G64+G66</f>
        <v>0</v>
      </c>
      <c r="H60" s="15">
        <f>H61+H64+H66</f>
        <v>0</v>
      </c>
      <c r="I60" s="1"/>
    </row>
    <row r="61" spans="1:9" ht="14.1" customHeight="1">
      <c r="A61" s="1"/>
      <c r="B61" s="20" t="s">
        <v>331</v>
      </c>
      <c r="C61" s="87" t="s">
        <v>332</v>
      </c>
      <c r="D61" s="87"/>
      <c r="E61" s="15">
        <f>E62+E63</f>
        <v>630000</v>
      </c>
      <c r="F61" s="15">
        <f>F62+F63</f>
        <v>630000</v>
      </c>
      <c r="G61" s="15">
        <f>G62+G63</f>
        <v>0</v>
      </c>
      <c r="H61" s="15">
        <f>H62+H63</f>
        <v>0</v>
      </c>
      <c r="I61" s="1"/>
    </row>
    <row r="62" spans="1:9" ht="14.1" customHeight="1">
      <c r="A62" s="1"/>
      <c r="B62" s="21" t="s">
        <v>333</v>
      </c>
      <c r="C62" s="88" t="s">
        <v>334</v>
      </c>
      <c r="D62" s="88"/>
      <c r="E62" s="22">
        <f>F62+G62</f>
        <v>180000</v>
      </c>
      <c r="F62" s="22">
        <v>180000</v>
      </c>
      <c r="G62" s="22">
        <v>0</v>
      </c>
      <c r="H62" s="22">
        <v>0</v>
      </c>
      <c r="I62" s="1"/>
    </row>
    <row r="63" spans="1:9" ht="20.100000000000001" customHeight="1">
      <c r="A63" s="1"/>
      <c r="B63" s="21" t="s">
        <v>335</v>
      </c>
      <c r="C63" s="88" t="s">
        <v>336</v>
      </c>
      <c r="D63" s="88"/>
      <c r="E63" s="22">
        <f>F63+G63</f>
        <v>450000</v>
      </c>
      <c r="F63" s="22">
        <v>450000</v>
      </c>
      <c r="G63" s="22">
        <v>0</v>
      </c>
      <c r="H63" s="22">
        <v>0</v>
      </c>
      <c r="I63" s="1"/>
    </row>
    <row r="64" spans="1:9" ht="20.100000000000001" customHeight="1">
      <c r="A64" s="1"/>
      <c r="B64" s="20" t="s">
        <v>337</v>
      </c>
      <c r="C64" s="87" t="s">
        <v>514</v>
      </c>
      <c r="D64" s="87"/>
      <c r="E64" s="15">
        <f>E65</f>
        <v>205600</v>
      </c>
      <c r="F64" s="15">
        <f>F65</f>
        <v>205600</v>
      </c>
      <c r="G64" s="15">
        <f>G65</f>
        <v>0</v>
      </c>
      <c r="H64" s="15">
        <f>H65</f>
        <v>0</v>
      </c>
      <c r="I64" s="1"/>
    </row>
    <row r="65" spans="1:10" ht="20.100000000000001" customHeight="1">
      <c r="A65" s="1"/>
      <c r="B65" s="21" t="s">
        <v>338</v>
      </c>
      <c r="C65" s="88" t="s">
        <v>339</v>
      </c>
      <c r="D65" s="88"/>
      <c r="E65" s="22">
        <f>F65+G65</f>
        <v>205600</v>
      </c>
      <c r="F65" s="22">
        <v>205600</v>
      </c>
      <c r="G65" s="22">
        <v>0</v>
      </c>
      <c r="H65" s="22">
        <v>0</v>
      </c>
      <c r="I65" s="1"/>
    </row>
    <row r="66" spans="1:10" ht="14.1" customHeight="1">
      <c r="A66" s="1"/>
      <c r="B66" s="20" t="s">
        <v>340</v>
      </c>
      <c r="C66" s="87" t="s">
        <v>341</v>
      </c>
      <c r="D66" s="87"/>
      <c r="E66" s="15">
        <f>E67+E68+E69</f>
        <v>235500</v>
      </c>
      <c r="F66" s="15">
        <f>F67+F68+F69</f>
        <v>235500</v>
      </c>
      <c r="G66" s="15">
        <f>G67+G68+G69</f>
        <v>0</v>
      </c>
      <c r="H66" s="15">
        <f>H67+H68+H69</f>
        <v>0</v>
      </c>
      <c r="I66" s="1"/>
    </row>
    <row r="67" spans="1:10" ht="29.1" customHeight="1">
      <c r="A67" s="1"/>
      <c r="B67" s="21" t="s">
        <v>342</v>
      </c>
      <c r="C67" s="88" t="s">
        <v>343</v>
      </c>
      <c r="D67" s="88"/>
      <c r="E67" s="22">
        <f>F67+G67</f>
        <v>235500</v>
      </c>
      <c r="F67" s="22">
        <v>235500</v>
      </c>
      <c r="G67" s="22">
        <v>0</v>
      </c>
      <c r="H67" s="22">
        <v>0</v>
      </c>
      <c r="I67" s="1"/>
    </row>
    <row r="68" spans="1:10" ht="14.1" customHeight="1">
      <c r="A68" s="1"/>
      <c r="B68" s="21" t="s">
        <v>344</v>
      </c>
      <c r="C68" s="88" t="s">
        <v>345</v>
      </c>
      <c r="D68" s="88"/>
      <c r="E68" s="22">
        <f>F68+G68</f>
        <v>0</v>
      </c>
      <c r="F68" s="22"/>
      <c r="G68" s="22">
        <v>0</v>
      </c>
      <c r="H68" s="22">
        <v>0</v>
      </c>
      <c r="I68" s="1"/>
    </row>
    <row r="69" spans="1:10" ht="20.100000000000001" customHeight="1">
      <c r="A69" s="1"/>
      <c r="B69" s="21" t="s">
        <v>346</v>
      </c>
      <c r="C69" s="88" t="s">
        <v>347</v>
      </c>
      <c r="D69" s="88"/>
      <c r="E69" s="22">
        <f>F69+G69</f>
        <v>0</v>
      </c>
      <c r="F69" s="22"/>
      <c r="G69" s="22">
        <v>0</v>
      </c>
      <c r="H69" s="22">
        <v>0</v>
      </c>
      <c r="I69" s="1"/>
    </row>
    <row r="70" spans="1:10" ht="14.1" customHeight="1">
      <c r="A70" s="1"/>
      <c r="B70" s="20" t="s">
        <v>348</v>
      </c>
      <c r="C70" s="87" t="s">
        <v>349</v>
      </c>
      <c r="D70" s="87"/>
      <c r="E70" s="15">
        <f t="shared" ref="E70:J70" si="3">E71+E74</f>
        <v>1682200</v>
      </c>
      <c r="F70" s="15">
        <f t="shared" si="3"/>
        <v>0</v>
      </c>
      <c r="G70" s="15">
        <f t="shared" si="3"/>
        <v>1682200</v>
      </c>
      <c r="H70" s="15">
        <f t="shared" si="3"/>
        <v>0</v>
      </c>
      <c r="I70" s="15">
        <f t="shared" si="3"/>
        <v>0</v>
      </c>
      <c r="J70" s="15">
        <f t="shared" si="3"/>
        <v>0</v>
      </c>
    </row>
    <row r="71" spans="1:10" ht="20.100000000000001" customHeight="1">
      <c r="A71" s="1"/>
      <c r="B71" s="20" t="s">
        <v>350</v>
      </c>
      <c r="C71" s="87" t="s">
        <v>351</v>
      </c>
      <c r="D71" s="87"/>
      <c r="E71" s="15">
        <f>E72+E73</f>
        <v>1110400</v>
      </c>
      <c r="F71" s="15">
        <f>F72+F73</f>
        <v>0</v>
      </c>
      <c r="G71" s="15">
        <f>G72+G73</f>
        <v>1110400</v>
      </c>
      <c r="H71" s="15">
        <f>H72+H73</f>
        <v>0</v>
      </c>
      <c r="I71" s="1"/>
    </row>
    <row r="72" spans="1:10" ht="20.100000000000001" customHeight="1">
      <c r="A72" s="1"/>
      <c r="B72" s="21" t="s">
        <v>352</v>
      </c>
      <c r="C72" s="88" t="s">
        <v>353</v>
      </c>
      <c r="D72" s="88"/>
      <c r="E72" s="22">
        <f>F72+G72</f>
        <v>869200</v>
      </c>
      <c r="F72" s="22">
        <v>0</v>
      </c>
      <c r="G72" s="22">
        <v>869200</v>
      </c>
      <c r="H72" s="22">
        <v>0</v>
      </c>
      <c r="I72" s="1"/>
    </row>
    <row r="73" spans="1:10" ht="20.100000000000001" customHeight="1">
      <c r="A73" s="1"/>
      <c r="B73" s="21" t="s">
        <v>354</v>
      </c>
      <c r="C73" s="88" t="s">
        <v>355</v>
      </c>
      <c r="D73" s="88"/>
      <c r="E73" s="22">
        <f>F73+G73</f>
        <v>241200</v>
      </c>
      <c r="F73" s="22">
        <v>0</v>
      </c>
      <c r="G73" s="22">
        <v>241200</v>
      </c>
      <c r="H73" s="22">
        <v>0</v>
      </c>
      <c r="I73" s="1"/>
    </row>
    <row r="74" spans="1:10" ht="14.1" customHeight="1">
      <c r="A74" s="1"/>
      <c r="B74" s="20" t="s">
        <v>356</v>
      </c>
      <c r="C74" s="87" t="s">
        <v>357</v>
      </c>
      <c r="D74" s="87"/>
      <c r="E74" s="15">
        <f>E75</f>
        <v>571800</v>
      </c>
      <c r="F74" s="15">
        <f>F75</f>
        <v>0</v>
      </c>
      <c r="G74" s="15">
        <f>G75</f>
        <v>571800</v>
      </c>
      <c r="H74" s="15">
        <f>H75</f>
        <v>0</v>
      </c>
      <c r="I74" s="1"/>
    </row>
    <row r="75" spans="1:10" ht="57.75" customHeight="1">
      <c r="A75" s="1"/>
      <c r="B75" s="21" t="s">
        <v>358</v>
      </c>
      <c r="C75" s="88" t="s">
        <v>359</v>
      </c>
      <c r="D75" s="88"/>
      <c r="E75" s="22">
        <f>F75+G75</f>
        <v>571800</v>
      </c>
      <c r="F75" s="22">
        <v>0</v>
      </c>
      <c r="G75" s="22">
        <v>571800</v>
      </c>
      <c r="H75" s="22">
        <v>0</v>
      </c>
      <c r="I75" s="1"/>
    </row>
    <row r="76" spans="1:10" ht="13.5" hidden="1" customHeight="1">
      <c r="A76" s="1"/>
      <c r="B76" s="20" t="s">
        <v>360</v>
      </c>
      <c r="C76" s="91" t="s">
        <v>361</v>
      </c>
      <c r="D76" s="91"/>
      <c r="E76" s="15">
        <f>E77</f>
        <v>0</v>
      </c>
      <c r="F76" s="15">
        <f t="shared" ref="F76:J78" si="4">F77</f>
        <v>0</v>
      </c>
      <c r="G76" s="15">
        <f t="shared" si="4"/>
        <v>0</v>
      </c>
      <c r="H76" s="15">
        <f t="shared" si="4"/>
        <v>0</v>
      </c>
      <c r="I76" s="1"/>
    </row>
    <row r="77" spans="1:10" ht="13.5" hidden="1" customHeight="1">
      <c r="A77" s="1"/>
      <c r="B77" s="20" t="s">
        <v>362</v>
      </c>
      <c r="C77" s="87" t="s">
        <v>363</v>
      </c>
      <c r="D77" s="87"/>
      <c r="E77" s="15">
        <f>E78</f>
        <v>0</v>
      </c>
      <c r="F77" s="15">
        <f t="shared" si="4"/>
        <v>0</v>
      </c>
      <c r="G77" s="15">
        <f t="shared" si="4"/>
        <v>0</v>
      </c>
      <c r="H77" s="15">
        <f t="shared" si="4"/>
        <v>0</v>
      </c>
      <c r="I77" s="15">
        <f t="shared" si="4"/>
        <v>0</v>
      </c>
      <c r="J77" s="15">
        <f t="shared" si="4"/>
        <v>0</v>
      </c>
    </row>
    <row r="78" spans="1:10" ht="13.5" hidden="1" customHeight="1">
      <c r="A78" s="1"/>
      <c r="B78" s="20" t="s">
        <v>364</v>
      </c>
      <c r="C78" s="87" t="s">
        <v>365</v>
      </c>
      <c r="D78" s="87"/>
      <c r="E78" s="15">
        <f>E79</f>
        <v>0</v>
      </c>
      <c r="F78" s="15">
        <f t="shared" si="4"/>
        <v>0</v>
      </c>
      <c r="G78" s="15">
        <f t="shared" si="4"/>
        <v>0</v>
      </c>
      <c r="H78" s="15">
        <f t="shared" si="4"/>
        <v>0</v>
      </c>
      <c r="I78" s="1"/>
    </row>
    <row r="79" spans="1:10" ht="37.5" hidden="1" customHeight="1">
      <c r="A79" s="1"/>
      <c r="B79" s="21" t="s">
        <v>366</v>
      </c>
      <c r="C79" s="88" t="s">
        <v>367</v>
      </c>
      <c r="D79" s="88"/>
      <c r="E79" s="22">
        <f>F79+G79</f>
        <v>0</v>
      </c>
      <c r="F79" s="22"/>
      <c r="G79" s="22"/>
      <c r="H79" s="22"/>
      <c r="I79" s="1"/>
    </row>
    <row r="80" spans="1:10" ht="27.95" customHeight="1">
      <c r="A80" s="1"/>
      <c r="B80" s="25" t="s">
        <v>11</v>
      </c>
      <c r="C80" s="93" t="s">
        <v>368</v>
      </c>
      <c r="D80" s="93"/>
      <c r="E80" s="14">
        <f>E13+E53+E76</f>
        <v>99479377</v>
      </c>
      <c r="F80" s="14">
        <f>F13+F53+F76</f>
        <v>97771777</v>
      </c>
      <c r="G80" s="14">
        <f>G13+G53+G76</f>
        <v>1707600</v>
      </c>
      <c r="H80" s="14">
        <f>H13+H53+H76</f>
        <v>0</v>
      </c>
      <c r="I80" s="1"/>
    </row>
    <row r="81" spans="1:9" ht="14.1" customHeight="1">
      <c r="A81" s="1"/>
      <c r="B81" s="20" t="s">
        <v>369</v>
      </c>
      <c r="C81" s="91" t="s">
        <v>370</v>
      </c>
      <c r="D81" s="91"/>
      <c r="E81" s="15">
        <f>E82</f>
        <v>45547513</v>
      </c>
      <c r="F81" s="15">
        <f>F82</f>
        <v>45547513</v>
      </c>
      <c r="G81" s="15">
        <f>G82</f>
        <v>0</v>
      </c>
      <c r="H81" s="15">
        <f>H82</f>
        <v>0</v>
      </c>
      <c r="I81" s="1"/>
    </row>
    <row r="82" spans="1:9" ht="14.1" customHeight="1">
      <c r="A82" s="1"/>
      <c r="B82" s="20" t="s">
        <v>371</v>
      </c>
      <c r="C82" s="87" t="s">
        <v>372</v>
      </c>
      <c r="D82" s="87"/>
      <c r="E82" s="15">
        <f>E83+E86+E91</f>
        <v>45547513</v>
      </c>
      <c r="F82" s="15">
        <f>F83+F86+F91</f>
        <v>45547513</v>
      </c>
      <c r="G82" s="15">
        <f>G83+G86+G88+G91</f>
        <v>0</v>
      </c>
      <c r="H82" s="15">
        <f>H83+H86+H88+H91</f>
        <v>0</v>
      </c>
      <c r="I82" s="1"/>
    </row>
    <row r="83" spans="1:9" ht="14.1" customHeight="1">
      <c r="A83" s="1"/>
      <c r="B83" s="20" t="s">
        <v>373</v>
      </c>
      <c r="C83" s="87" t="s">
        <v>374</v>
      </c>
      <c r="D83" s="87"/>
      <c r="E83" s="15">
        <f>E84+E85</f>
        <v>14838300</v>
      </c>
      <c r="F83" s="15">
        <f>F84+F85</f>
        <v>14838300</v>
      </c>
      <c r="G83" s="15">
        <f>G84+G85</f>
        <v>0</v>
      </c>
      <c r="H83" s="15">
        <f>H84+H85</f>
        <v>0</v>
      </c>
      <c r="I83" s="1"/>
    </row>
    <row r="84" spans="1:9" ht="13.5" customHeight="1">
      <c r="A84" s="1"/>
      <c r="B84" s="21" t="s">
        <v>375</v>
      </c>
      <c r="C84" s="88" t="s">
        <v>376</v>
      </c>
      <c r="D84" s="88"/>
      <c r="E84" s="22">
        <f>F84+G84</f>
        <v>14838300</v>
      </c>
      <c r="F84" s="22">
        <v>14838300</v>
      </c>
      <c r="G84" s="22">
        <v>0</v>
      </c>
      <c r="H84" s="22">
        <v>0</v>
      </c>
      <c r="I84" s="1"/>
    </row>
    <row r="85" spans="1:9" ht="52.5" hidden="1" customHeight="1">
      <c r="A85" s="1"/>
      <c r="B85" s="21">
        <v>41021400</v>
      </c>
      <c r="C85" s="88" t="s">
        <v>377</v>
      </c>
      <c r="D85" s="88"/>
      <c r="E85" s="22">
        <f>F85+G85</f>
        <v>0</v>
      </c>
      <c r="F85" s="22">
        <v>0</v>
      </c>
      <c r="G85" s="22">
        <v>0</v>
      </c>
      <c r="H85" s="22">
        <v>0</v>
      </c>
      <c r="I85" s="1"/>
    </row>
    <row r="86" spans="1:9" ht="14.1" customHeight="1">
      <c r="A86" s="1"/>
      <c r="B86" s="20" t="s">
        <v>378</v>
      </c>
      <c r="C86" s="87" t="s">
        <v>379</v>
      </c>
      <c r="D86" s="87"/>
      <c r="E86" s="15">
        <f>E87+E88+E89+E90</f>
        <v>28475000</v>
      </c>
      <c r="F86" s="15">
        <f>F87+F88+F89+F90</f>
        <v>28475000</v>
      </c>
      <c r="G86" s="15">
        <f>G87</f>
        <v>0</v>
      </c>
      <c r="H86" s="15">
        <f>H87</f>
        <v>0</v>
      </c>
      <c r="I86" s="1"/>
    </row>
    <row r="87" spans="1:9" ht="12.75" customHeight="1">
      <c r="A87" s="1"/>
      <c r="B87" s="21" t="s">
        <v>380</v>
      </c>
      <c r="C87" s="88" t="s">
        <v>381</v>
      </c>
      <c r="D87" s="88"/>
      <c r="E87" s="22">
        <f>F87+G87</f>
        <v>25724200</v>
      </c>
      <c r="F87" s="22">
        <v>25724200</v>
      </c>
      <c r="G87" s="22">
        <v>0</v>
      </c>
      <c r="H87" s="22">
        <v>0</v>
      </c>
      <c r="I87" s="1"/>
    </row>
    <row r="88" spans="1:9" ht="29.25" customHeight="1">
      <c r="A88" s="1"/>
      <c r="B88" s="20">
        <v>41035400</v>
      </c>
      <c r="C88" s="87" t="s">
        <v>517</v>
      </c>
      <c r="D88" s="87"/>
      <c r="E88" s="15">
        <f>F88+G88</f>
        <v>124900</v>
      </c>
      <c r="F88" s="15">
        <v>124900</v>
      </c>
      <c r="G88" s="15"/>
      <c r="H88" s="15"/>
      <c r="I88" s="1"/>
    </row>
    <row r="89" spans="1:9" ht="42" customHeight="1">
      <c r="A89" s="1"/>
      <c r="B89" s="20">
        <v>41036000</v>
      </c>
      <c r="C89" s="89" t="s">
        <v>518</v>
      </c>
      <c r="D89" s="90"/>
      <c r="E89" s="15">
        <f>F89+G89</f>
        <v>760800</v>
      </c>
      <c r="F89" s="15">
        <v>760800</v>
      </c>
      <c r="G89" s="15"/>
      <c r="H89" s="15"/>
      <c r="I89" s="1"/>
    </row>
    <row r="90" spans="1:9" ht="33.75" customHeight="1">
      <c r="A90" s="1"/>
      <c r="B90" s="21">
        <v>41036300</v>
      </c>
      <c r="C90" s="88" t="s">
        <v>519</v>
      </c>
      <c r="D90" s="88"/>
      <c r="E90" s="22">
        <f>F90+G90</f>
        <v>1865100</v>
      </c>
      <c r="F90" s="22">
        <v>1865100</v>
      </c>
      <c r="G90" s="22"/>
      <c r="H90" s="22"/>
      <c r="I90" s="1"/>
    </row>
    <row r="91" spans="1:9" ht="13.5" customHeight="1">
      <c r="A91" s="1"/>
      <c r="B91" s="20" t="s">
        <v>382</v>
      </c>
      <c r="C91" s="87" t="s">
        <v>383</v>
      </c>
      <c r="D91" s="87"/>
      <c r="E91" s="15">
        <f>SUM(E92:E96)</f>
        <v>2234213</v>
      </c>
      <c r="F91" s="15">
        <f>SUM(F92:F96)</f>
        <v>2234213</v>
      </c>
      <c r="G91" s="15">
        <f>SUM(G92:G96)</f>
        <v>0</v>
      </c>
      <c r="H91" s="15">
        <f>SUM(H92:H96)</f>
        <v>0</v>
      </c>
      <c r="I91" s="1"/>
    </row>
    <row r="92" spans="1:9" ht="25.5" customHeight="1">
      <c r="A92" s="1"/>
      <c r="B92" s="21" t="s">
        <v>384</v>
      </c>
      <c r="C92" s="88" t="s">
        <v>385</v>
      </c>
      <c r="D92" s="88"/>
      <c r="E92" s="22">
        <f>F92+G92</f>
        <v>948004</v>
      </c>
      <c r="F92" s="22">
        <v>948004</v>
      </c>
      <c r="G92" s="22">
        <v>0</v>
      </c>
      <c r="H92" s="22">
        <v>0</v>
      </c>
      <c r="I92" s="1"/>
    </row>
    <row r="93" spans="1:9" ht="27" hidden="1" customHeight="1">
      <c r="A93" s="1"/>
      <c r="B93" s="21">
        <v>41051200</v>
      </c>
      <c r="C93" s="88" t="s">
        <v>386</v>
      </c>
      <c r="D93" s="88"/>
      <c r="E93" s="22">
        <f>F93+G93</f>
        <v>0</v>
      </c>
      <c r="F93" s="22"/>
      <c r="G93" s="22"/>
      <c r="H93" s="22"/>
      <c r="I93" s="1"/>
    </row>
    <row r="94" spans="1:9" ht="26.25" hidden="1" customHeight="1">
      <c r="A94" s="1"/>
      <c r="B94" s="21">
        <v>41051700</v>
      </c>
      <c r="C94" s="88" t="s">
        <v>387</v>
      </c>
      <c r="D94" s="88"/>
      <c r="E94" s="22">
        <f>F94+G94</f>
        <v>0</v>
      </c>
      <c r="F94" s="22"/>
      <c r="G94" s="22"/>
      <c r="H94" s="22"/>
      <c r="I94" s="1"/>
    </row>
    <row r="95" spans="1:9" ht="12.75" customHeight="1">
      <c r="A95" s="1"/>
      <c r="B95" s="21" t="s">
        <v>388</v>
      </c>
      <c r="C95" s="88" t="s">
        <v>12</v>
      </c>
      <c r="D95" s="88"/>
      <c r="E95" s="22">
        <f>F95+G95</f>
        <v>1286209</v>
      </c>
      <c r="F95" s="22">
        <v>1286209</v>
      </c>
      <c r="G95" s="22">
        <v>0</v>
      </c>
      <c r="H95" s="22">
        <v>0</v>
      </c>
      <c r="I95" s="1"/>
    </row>
    <row r="96" spans="1:9" ht="21" hidden="1" customHeight="1">
      <c r="A96" s="1"/>
      <c r="B96" s="21">
        <v>41058900</v>
      </c>
      <c r="C96" s="88" t="s">
        <v>389</v>
      </c>
      <c r="D96" s="88"/>
      <c r="E96" s="22">
        <f>F96+G96</f>
        <v>0</v>
      </c>
      <c r="F96" s="22"/>
      <c r="G96" s="22"/>
      <c r="H96" s="22"/>
      <c r="I96" s="1"/>
    </row>
    <row r="97" spans="1:9" ht="21.75" customHeight="1">
      <c r="A97" s="1"/>
      <c r="B97" s="25" t="s">
        <v>13</v>
      </c>
      <c r="C97" s="93" t="s">
        <v>390</v>
      </c>
      <c r="D97" s="93"/>
      <c r="E97" s="14">
        <f>E80+E81</f>
        <v>145026890</v>
      </c>
      <c r="F97" s="14">
        <f>F80+F81</f>
        <v>143319290</v>
      </c>
      <c r="G97" s="14">
        <f>G80+G81</f>
        <v>1707600</v>
      </c>
      <c r="H97" s="14">
        <f>H80+H81</f>
        <v>0</v>
      </c>
      <c r="I97" s="1"/>
    </row>
    <row r="98" spans="1:9" ht="9" customHeight="1">
      <c r="A98" s="1"/>
      <c r="B98" s="1"/>
      <c r="C98" s="92"/>
      <c r="D98" s="92"/>
      <c r="E98" s="1"/>
      <c r="F98" s="86"/>
      <c r="G98" s="86"/>
      <c r="H98" s="86"/>
      <c r="I98" s="1"/>
    </row>
    <row r="99" spans="1:9">
      <c r="C99" t="s">
        <v>228</v>
      </c>
      <c r="E99" t="s">
        <v>229</v>
      </c>
    </row>
    <row r="103" spans="1:9">
      <c r="E103" s="16"/>
      <c r="F103" s="16"/>
      <c r="G103" s="16"/>
      <c r="H103" s="16"/>
    </row>
  </sheetData>
  <mergeCells count="101">
    <mergeCell ref="B6:H6"/>
    <mergeCell ref="E1:H1"/>
    <mergeCell ref="E2:H2"/>
    <mergeCell ref="E3:H3"/>
    <mergeCell ref="E4:H4"/>
    <mergeCell ref="B5:H5"/>
    <mergeCell ref="C26:D26"/>
    <mergeCell ref="B7:C7"/>
    <mergeCell ref="B8:C8"/>
    <mergeCell ref="B10:B11"/>
    <mergeCell ref="C10:D11"/>
    <mergeCell ref="C20:D20"/>
    <mergeCell ref="C19:D19"/>
    <mergeCell ref="C17:D17"/>
    <mergeCell ref="C15:D15"/>
    <mergeCell ref="C16:D16"/>
    <mergeCell ref="C18:D18"/>
    <mergeCell ref="C27:D27"/>
    <mergeCell ref="C34:D34"/>
    <mergeCell ref="C28:D28"/>
    <mergeCell ref="C29:D29"/>
    <mergeCell ref="G10:H10"/>
    <mergeCell ref="C12:D12"/>
    <mergeCell ref="C13:D13"/>
    <mergeCell ref="C14:D14"/>
    <mergeCell ref="E10:E11"/>
    <mergeCell ref="F10:F11"/>
    <mergeCell ref="C21:D21"/>
    <mergeCell ref="C22:D22"/>
    <mergeCell ref="C24:D24"/>
    <mergeCell ref="C30:D30"/>
    <mergeCell ref="C25:D25"/>
    <mergeCell ref="C23:D23"/>
    <mergeCell ref="C31:D31"/>
    <mergeCell ref="C32:D32"/>
    <mergeCell ref="C33:D33"/>
    <mergeCell ref="C39:D39"/>
    <mergeCell ref="C38:D38"/>
    <mergeCell ref="C37:D37"/>
    <mergeCell ref="C36:D36"/>
    <mergeCell ref="C35:D35"/>
    <mergeCell ref="C45:D45"/>
    <mergeCell ref="C41:D41"/>
    <mergeCell ref="C42:D42"/>
    <mergeCell ref="C43:D43"/>
    <mergeCell ref="C44:D44"/>
    <mergeCell ref="C75:D75"/>
    <mergeCell ref="C52:D52"/>
    <mergeCell ref="C55:D55"/>
    <mergeCell ref="C51:D51"/>
    <mergeCell ref="C50:D50"/>
    <mergeCell ref="C60:D60"/>
    <mergeCell ref="C69:D69"/>
    <mergeCell ref="C40:D40"/>
    <mergeCell ref="C49:D49"/>
    <mergeCell ref="C47:D47"/>
    <mergeCell ref="C48:D48"/>
    <mergeCell ref="C46:D46"/>
    <mergeCell ref="C59:D59"/>
    <mergeCell ref="C61:D61"/>
    <mergeCell ref="C56:D56"/>
    <mergeCell ref="C57:D57"/>
    <mergeCell ref="C62:D62"/>
    <mergeCell ref="C64:D64"/>
    <mergeCell ref="C63:D63"/>
    <mergeCell ref="C58:D58"/>
    <mergeCell ref="C53:D53"/>
    <mergeCell ref="C54:D54"/>
    <mergeCell ref="C70:D70"/>
    <mergeCell ref="C65:D65"/>
    <mergeCell ref="C66:D66"/>
    <mergeCell ref="C67:D67"/>
    <mergeCell ref="C68:D68"/>
    <mergeCell ref="C73:D73"/>
    <mergeCell ref="C72:D72"/>
    <mergeCell ref="C71:D71"/>
    <mergeCell ref="C74:D74"/>
    <mergeCell ref="F98:H98"/>
    <mergeCell ref="C83:D83"/>
    <mergeCell ref="C90:D90"/>
    <mergeCell ref="C91:D91"/>
    <mergeCell ref="C92:D92"/>
    <mergeCell ref="C93:D93"/>
    <mergeCell ref="C85:D85"/>
    <mergeCell ref="C89:D89"/>
    <mergeCell ref="C76:D76"/>
    <mergeCell ref="C98:D98"/>
    <mergeCell ref="C82:D82"/>
    <mergeCell ref="C86:D86"/>
    <mergeCell ref="C94:D94"/>
    <mergeCell ref="C87:D87"/>
    <mergeCell ref="C96:D96"/>
    <mergeCell ref="C95:D95"/>
    <mergeCell ref="C84:D84"/>
    <mergeCell ref="C88:D88"/>
    <mergeCell ref="C80:D80"/>
    <mergeCell ref="C81:D81"/>
    <mergeCell ref="C97:D97"/>
    <mergeCell ref="C77:D77"/>
    <mergeCell ref="C78:D78"/>
    <mergeCell ref="C79:D79"/>
  </mergeCells>
  <phoneticPr fontId="0" type="noConversion"/>
  <pageMargins left="0.27777777777777779" right="0.27777777777777779" top="0.27777777777777779" bottom="0.27777777777777779" header="0.5" footer="0.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2115A-5551-461B-8574-4DF6B036DF64}">
  <sheetPr>
    <pageSetUpPr fitToPage="1"/>
  </sheetPr>
  <dimension ref="A1:K40"/>
  <sheetViews>
    <sheetView showGridLines="0" tabSelected="1" zoomScaleNormal="100" workbookViewId="0">
      <selection activeCell="F19" sqref="F19"/>
    </sheetView>
  </sheetViews>
  <sheetFormatPr defaultColWidth="6" defaultRowHeight="12.75" customHeight="1"/>
  <cols>
    <col min="1" max="1" width="8.140625" style="65" customWidth="1"/>
    <col min="2" max="2" width="44.7109375" style="65" customWidth="1"/>
    <col min="3" max="3" width="15.140625" style="65" customWidth="1"/>
    <col min="4" max="4" width="16" style="65" customWidth="1"/>
    <col min="5" max="5" width="14.7109375" style="65" customWidth="1"/>
    <col min="6" max="6" width="15.5703125" style="65" customWidth="1"/>
    <col min="7" max="7" width="11" style="65" bestFit="1" customWidth="1"/>
    <col min="8" max="8" width="10.85546875" style="65" bestFit="1" customWidth="1"/>
    <col min="9" max="9" width="11.140625" style="65" bestFit="1" customWidth="1"/>
    <col min="10" max="10" width="10.140625" style="65" bestFit="1" customWidth="1"/>
    <col min="11" max="11" width="9.7109375" style="65" bestFit="1" customWidth="1"/>
    <col min="12" max="12" width="7.85546875" style="65" customWidth="1"/>
    <col min="13" max="16384" width="6" style="65"/>
  </cols>
  <sheetData>
    <row r="1" spans="1:11" ht="18" customHeight="1">
      <c r="C1" s="98" t="s">
        <v>544</v>
      </c>
      <c r="D1" s="98"/>
      <c r="E1" s="98"/>
      <c r="F1" s="98"/>
    </row>
    <row r="2" spans="1:11" ht="34.5" customHeight="1">
      <c r="C2" s="99" t="s">
        <v>546</v>
      </c>
      <c r="D2" s="99"/>
      <c r="E2" s="99"/>
      <c r="F2" s="99"/>
    </row>
    <row r="3" spans="1:11" ht="14.25" customHeight="1">
      <c r="C3" s="99"/>
      <c r="D3" s="99"/>
      <c r="E3" s="99"/>
      <c r="F3" s="99"/>
    </row>
    <row r="4" spans="1:11" ht="23.25" customHeight="1">
      <c r="C4" s="99"/>
      <c r="D4" s="99"/>
      <c r="E4" s="99"/>
      <c r="F4" s="99"/>
    </row>
    <row r="5" spans="1:11" ht="15">
      <c r="A5" s="104" t="s">
        <v>543</v>
      </c>
      <c r="B5" s="105"/>
      <c r="C5" s="105"/>
      <c r="D5" s="105"/>
      <c r="E5" s="105"/>
      <c r="F5" s="105"/>
    </row>
    <row r="6" spans="1:11" ht="15">
      <c r="A6" s="104" t="s">
        <v>491</v>
      </c>
      <c r="B6" s="105"/>
      <c r="C6" s="105"/>
      <c r="D6" s="105"/>
      <c r="E6" s="105"/>
      <c r="F6" s="105"/>
    </row>
    <row r="7" spans="1:11" ht="12.75" customHeight="1">
      <c r="A7" s="100" t="s">
        <v>0</v>
      </c>
      <c r="B7" s="100"/>
    </row>
    <row r="8" spans="1:11" ht="12.75" customHeight="1">
      <c r="A8" s="101" t="s">
        <v>1</v>
      </c>
      <c r="B8" s="101"/>
    </row>
    <row r="10" spans="1:11" s="83" customFormat="1" ht="24.75" customHeight="1">
      <c r="A10" s="106" t="s">
        <v>239</v>
      </c>
      <c r="B10" s="106" t="s">
        <v>542</v>
      </c>
      <c r="C10" s="106" t="s">
        <v>241</v>
      </c>
      <c r="D10" s="106" t="s">
        <v>222</v>
      </c>
      <c r="E10" s="106" t="s">
        <v>3</v>
      </c>
      <c r="F10" s="106"/>
    </row>
    <row r="11" spans="1:11" s="83" customFormat="1" ht="42" customHeight="1">
      <c r="A11" s="106"/>
      <c r="B11" s="106"/>
      <c r="C11" s="106"/>
      <c r="D11" s="106"/>
      <c r="E11" s="85" t="s">
        <v>4</v>
      </c>
      <c r="F11" s="84" t="s">
        <v>220</v>
      </c>
    </row>
    <row r="12" spans="1:11" s="83" customFormat="1" ht="15.75">
      <c r="A12" s="85">
        <v>1</v>
      </c>
      <c r="B12" s="85">
        <v>2</v>
      </c>
      <c r="C12" s="85">
        <v>3</v>
      </c>
      <c r="D12" s="85">
        <v>4</v>
      </c>
      <c r="E12" s="85">
        <v>5</v>
      </c>
      <c r="F12" s="84">
        <v>6</v>
      </c>
    </row>
    <row r="13" spans="1:11" s="71" customFormat="1" ht="12.75" customHeight="1">
      <c r="A13" s="79">
        <v>200000</v>
      </c>
      <c r="B13" s="69" t="s">
        <v>541</v>
      </c>
      <c r="C13" s="68">
        <f t="shared" ref="C13:C38" si="0">D13+E13</f>
        <v>1218100</v>
      </c>
      <c r="D13" s="68">
        <f>D16</f>
        <v>-760800</v>
      </c>
      <c r="E13" s="68">
        <f>E16</f>
        <v>1978900</v>
      </c>
      <c r="F13" s="68">
        <f>F16</f>
        <v>760800</v>
      </c>
    </row>
    <row r="14" spans="1:11" s="71" customFormat="1" ht="1.5" hidden="1" customHeight="1">
      <c r="A14" s="75">
        <v>205100</v>
      </c>
      <c r="B14" s="78" t="s">
        <v>537</v>
      </c>
      <c r="C14" s="77">
        <f t="shared" si="0"/>
        <v>0</v>
      </c>
      <c r="D14" s="77"/>
      <c r="E14" s="77"/>
      <c r="F14" s="77"/>
      <c r="I14" s="82"/>
      <c r="K14" s="82"/>
    </row>
    <row r="15" spans="1:11" s="71" customFormat="1" ht="15" hidden="1">
      <c r="A15" s="75">
        <v>205200</v>
      </c>
      <c r="B15" s="78" t="s">
        <v>536</v>
      </c>
      <c r="C15" s="77">
        <f t="shared" si="0"/>
        <v>0</v>
      </c>
      <c r="D15" s="77"/>
      <c r="E15" s="77"/>
      <c r="F15" s="77"/>
    </row>
    <row r="16" spans="1:11" s="71" customFormat="1" ht="25.5">
      <c r="A16" s="75">
        <v>208000</v>
      </c>
      <c r="B16" s="78" t="s">
        <v>540</v>
      </c>
      <c r="C16" s="77">
        <f t="shared" si="0"/>
        <v>1218100</v>
      </c>
      <c r="D16" s="77">
        <f>D17-D18+D19</f>
        <v>-760800</v>
      </c>
      <c r="E16" s="77">
        <f>E17-E18+E19</f>
        <v>1978900</v>
      </c>
      <c r="F16" s="77">
        <f>F17-F18+F19</f>
        <v>760800</v>
      </c>
      <c r="I16" s="80"/>
      <c r="J16" s="80"/>
    </row>
    <row r="17" spans="1:10" s="71" customFormat="1" ht="15">
      <c r="A17" s="75">
        <v>208100</v>
      </c>
      <c r="B17" s="78" t="s">
        <v>537</v>
      </c>
      <c r="C17" s="77">
        <f t="shared" si="0"/>
        <v>1218100</v>
      </c>
      <c r="D17" s="77"/>
      <c r="E17" s="77">
        <v>1218100</v>
      </c>
      <c r="F17" s="77"/>
      <c r="G17" s="80"/>
      <c r="H17" s="80"/>
      <c r="I17" s="80"/>
      <c r="J17" s="80"/>
    </row>
    <row r="18" spans="1:10" s="71" customFormat="1" ht="15">
      <c r="A18" s="75">
        <v>208200</v>
      </c>
      <c r="B18" s="78" t="s">
        <v>536</v>
      </c>
      <c r="C18" s="77">
        <f t="shared" si="0"/>
        <v>0</v>
      </c>
      <c r="D18" s="77"/>
      <c r="E18" s="77"/>
      <c r="F18" s="77"/>
      <c r="G18" s="82"/>
      <c r="H18" s="82"/>
      <c r="I18" s="80"/>
    </row>
    <row r="19" spans="1:10" s="71" customFormat="1" ht="38.25">
      <c r="A19" s="75">
        <v>208400</v>
      </c>
      <c r="B19" s="78" t="s">
        <v>535</v>
      </c>
      <c r="C19" s="77">
        <f t="shared" si="0"/>
        <v>0</v>
      </c>
      <c r="D19" s="76">
        <v>-760800</v>
      </c>
      <c r="E19" s="76">
        <v>760800</v>
      </c>
      <c r="F19" s="76">
        <v>760800</v>
      </c>
      <c r="G19" s="82"/>
      <c r="H19" s="80"/>
      <c r="I19" s="82"/>
    </row>
    <row r="20" spans="1:10" s="71" customFormat="1" ht="24" customHeight="1">
      <c r="A20" s="75"/>
      <c r="B20" s="74" t="s">
        <v>534</v>
      </c>
      <c r="C20" s="73">
        <f t="shared" si="0"/>
        <v>0</v>
      </c>
      <c r="D20" s="72"/>
      <c r="E20" s="72"/>
      <c r="F20" s="81"/>
      <c r="G20" s="80"/>
      <c r="H20" s="80"/>
      <c r="I20" s="80"/>
    </row>
    <row r="21" spans="1:10" s="71" customFormat="1" ht="63.75" hidden="1">
      <c r="A21" s="75"/>
      <c r="B21" s="74" t="s">
        <v>533</v>
      </c>
      <c r="C21" s="73">
        <f t="shared" si="0"/>
        <v>0</v>
      </c>
      <c r="D21" s="72"/>
      <c r="E21" s="72"/>
      <c r="F21" s="81"/>
    </row>
    <row r="22" spans="1:10" s="71" customFormat="1" ht="38.25" hidden="1">
      <c r="A22" s="75"/>
      <c r="B22" s="74" t="s">
        <v>532</v>
      </c>
      <c r="C22" s="73">
        <f t="shared" si="0"/>
        <v>0</v>
      </c>
      <c r="D22" s="72"/>
      <c r="E22" s="72"/>
      <c r="F22" s="81"/>
    </row>
    <row r="23" spans="1:10" s="71" customFormat="1" ht="63.75" hidden="1">
      <c r="A23" s="75"/>
      <c r="B23" s="74" t="s">
        <v>531</v>
      </c>
      <c r="C23" s="73">
        <f t="shared" si="0"/>
        <v>0</v>
      </c>
      <c r="D23" s="72"/>
      <c r="E23" s="72"/>
      <c r="F23" s="81"/>
      <c r="H23" s="80"/>
    </row>
    <row r="24" spans="1:10" s="71" customFormat="1" ht="38.25" hidden="1">
      <c r="A24" s="75"/>
      <c r="B24" s="74" t="s">
        <v>530</v>
      </c>
      <c r="C24" s="73">
        <f t="shared" si="0"/>
        <v>0</v>
      </c>
      <c r="D24" s="72"/>
      <c r="E24" s="72"/>
      <c r="F24" s="81"/>
      <c r="H24" s="80"/>
    </row>
    <row r="25" spans="1:10" s="71" customFormat="1" ht="51" hidden="1">
      <c r="A25" s="75"/>
      <c r="B25" s="74" t="s">
        <v>529</v>
      </c>
      <c r="C25" s="73">
        <f t="shared" si="0"/>
        <v>0</v>
      </c>
      <c r="D25" s="72"/>
      <c r="E25" s="72"/>
      <c r="F25" s="81"/>
      <c r="H25" s="80"/>
      <c r="I25" s="80"/>
    </row>
    <row r="26" spans="1:10" s="71" customFormat="1" ht="14.25">
      <c r="A26" s="70" t="s">
        <v>15</v>
      </c>
      <c r="B26" s="69" t="s">
        <v>528</v>
      </c>
      <c r="C26" s="68">
        <f t="shared" si="0"/>
        <v>1218100</v>
      </c>
      <c r="D26" s="68">
        <f>D13</f>
        <v>-760800</v>
      </c>
      <c r="E26" s="68">
        <f>E13</f>
        <v>1978900</v>
      </c>
      <c r="F26" s="68">
        <f>F13</f>
        <v>760800</v>
      </c>
      <c r="G26" s="80"/>
      <c r="H26" s="80"/>
    </row>
    <row r="27" spans="1:10" s="71" customFormat="1" ht="14.25">
      <c r="A27" s="79">
        <v>600000</v>
      </c>
      <c r="B27" s="69" t="s">
        <v>539</v>
      </c>
      <c r="C27" s="68">
        <f t="shared" si="0"/>
        <v>1218100</v>
      </c>
      <c r="D27" s="68">
        <f>D28</f>
        <v>-760800</v>
      </c>
      <c r="E27" s="68">
        <f>E28</f>
        <v>1978900</v>
      </c>
      <c r="F27" s="68">
        <f>F28</f>
        <v>760800</v>
      </c>
    </row>
    <row r="28" spans="1:10" s="71" customFormat="1" ht="15">
      <c r="A28" s="75">
        <v>602000</v>
      </c>
      <c r="B28" s="78" t="s">
        <v>538</v>
      </c>
      <c r="C28" s="77">
        <f t="shared" si="0"/>
        <v>1218100</v>
      </c>
      <c r="D28" s="77">
        <f>D29-D30+D31</f>
        <v>-760800</v>
      </c>
      <c r="E28" s="77">
        <f>E29-E30+E31</f>
        <v>1978900</v>
      </c>
      <c r="F28" s="77">
        <f>F29-F30+F31</f>
        <v>760800</v>
      </c>
    </row>
    <row r="29" spans="1:10" s="71" customFormat="1" ht="15">
      <c r="A29" s="75">
        <v>602100</v>
      </c>
      <c r="B29" s="78" t="s">
        <v>537</v>
      </c>
      <c r="C29" s="77">
        <f t="shared" si="0"/>
        <v>1218100</v>
      </c>
      <c r="D29" s="77">
        <f t="shared" ref="D29:F30" si="1">D14+D17</f>
        <v>0</v>
      </c>
      <c r="E29" s="77">
        <f t="shared" si="1"/>
        <v>1218100</v>
      </c>
      <c r="F29" s="77">
        <f t="shared" si="1"/>
        <v>0</v>
      </c>
    </row>
    <row r="30" spans="1:10" s="71" customFormat="1" ht="15">
      <c r="A30" s="75">
        <v>602200</v>
      </c>
      <c r="B30" s="78" t="s">
        <v>536</v>
      </c>
      <c r="C30" s="77">
        <f t="shared" si="0"/>
        <v>0</v>
      </c>
      <c r="D30" s="77">
        <f t="shared" si="1"/>
        <v>0</v>
      </c>
      <c r="E30" s="77">
        <f t="shared" si="1"/>
        <v>0</v>
      </c>
      <c r="F30" s="77">
        <f t="shared" si="1"/>
        <v>0</v>
      </c>
    </row>
    <row r="31" spans="1:10" s="71" customFormat="1" ht="38.25">
      <c r="A31" s="75">
        <v>602400</v>
      </c>
      <c r="B31" s="78" t="s">
        <v>535</v>
      </c>
      <c r="C31" s="77">
        <f t="shared" si="0"/>
        <v>0</v>
      </c>
      <c r="D31" s="76">
        <v>-760800</v>
      </c>
      <c r="E31" s="76">
        <v>760800</v>
      </c>
      <c r="F31" s="76">
        <v>760800</v>
      </c>
    </row>
    <row r="32" spans="1:10" s="71" customFormat="1" ht="24.75" customHeight="1">
      <c r="A32" s="75"/>
      <c r="B32" s="74" t="s">
        <v>534</v>
      </c>
      <c r="C32" s="73">
        <f t="shared" si="0"/>
        <v>0</v>
      </c>
      <c r="D32" s="72">
        <f t="shared" ref="D32:F37" si="2">D20</f>
        <v>0</v>
      </c>
      <c r="E32" s="72">
        <f t="shared" si="2"/>
        <v>0</v>
      </c>
      <c r="F32" s="72">
        <f t="shared" si="2"/>
        <v>0</v>
      </c>
    </row>
    <row r="33" spans="1:6" s="71" customFormat="1" ht="63.75" hidden="1">
      <c r="A33" s="75"/>
      <c r="B33" s="74" t="s">
        <v>533</v>
      </c>
      <c r="C33" s="73">
        <f t="shared" si="0"/>
        <v>0</v>
      </c>
      <c r="D33" s="72">
        <f t="shared" si="2"/>
        <v>0</v>
      </c>
      <c r="E33" s="72">
        <f t="shared" si="2"/>
        <v>0</v>
      </c>
      <c r="F33" s="72">
        <f t="shared" si="2"/>
        <v>0</v>
      </c>
    </row>
    <row r="34" spans="1:6" s="71" customFormat="1" ht="38.25" hidden="1">
      <c r="A34" s="75"/>
      <c r="B34" s="74" t="s">
        <v>532</v>
      </c>
      <c r="C34" s="73">
        <f t="shared" si="0"/>
        <v>0</v>
      </c>
      <c r="D34" s="72">
        <f t="shared" si="2"/>
        <v>0</v>
      </c>
      <c r="E34" s="72">
        <f t="shared" si="2"/>
        <v>0</v>
      </c>
      <c r="F34" s="72">
        <f t="shared" si="2"/>
        <v>0</v>
      </c>
    </row>
    <row r="35" spans="1:6" s="71" customFormat="1" ht="63.75" hidden="1">
      <c r="A35" s="75"/>
      <c r="B35" s="74" t="s">
        <v>531</v>
      </c>
      <c r="C35" s="73">
        <f t="shared" si="0"/>
        <v>0</v>
      </c>
      <c r="D35" s="72">
        <f t="shared" si="2"/>
        <v>0</v>
      </c>
      <c r="E35" s="72">
        <f t="shared" si="2"/>
        <v>0</v>
      </c>
      <c r="F35" s="72">
        <f t="shared" si="2"/>
        <v>0</v>
      </c>
    </row>
    <row r="36" spans="1:6" s="71" customFormat="1" ht="38.25" hidden="1">
      <c r="A36" s="75"/>
      <c r="B36" s="74" t="s">
        <v>530</v>
      </c>
      <c r="C36" s="73">
        <f t="shared" si="0"/>
        <v>0</v>
      </c>
      <c r="D36" s="72">
        <f t="shared" si="2"/>
        <v>0</v>
      </c>
      <c r="E36" s="72">
        <f t="shared" si="2"/>
        <v>0</v>
      </c>
      <c r="F36" s="72">
        <f t="shared" si="2"/>
        <v>0</v>
      </c>
    </row>
    <row r="37" spans="1:6" s="71" customFormat="1" ht="28.5" hidden="1" customHeight="1">
      <c r="A37" s="75"/>
      <c r="B37" s="74" t="s">
        <v>529</v>
      </c>
      <c r="C37" s="73">
        <f t="shared" si="0"/>
        <v>0</v>
      </c>
      <c r="D37" s="72">
        <f t="shared" si="2"/>
        <v>0</v>
      </c>
      <c r="E37" s="72">
        <f t="shared" si="2"/>
        <v>0</v>
      </c>
      <c r="F37" s="72">
        <f t="shared" si="2"/>
        <v>0</v>
      </c>
    </row>
    <row r="38" spans="1:6" ht="14.25">
      <c r="A38" s="70" t="s">
        <v>13</v>
      </c>
      <c r="B38" s="69" t="s">
        <v>528</v>
      </c>
      <c r="C38" s="68">
        <f t="shared" si="0"/>
        <v>1218100</v>
      </c>
      <c r="D38" s="68">
        <f>D27</f>
        <v>-760800</v>
      </c>
      <c r="E38" s="68">
        <f>E27</f>
        <v>1978900</v>
      </c>
      <c r="F38" s="68">
        <f>F27</f>
        <v>760800</v>
      </c>
    </row>
    <row r="39" spans="1:6" ht="18.75">
      <c r="A39" s="67"/>
      <c r="B39" s="67"/>
    </row>
    <row r="40" spans="1:6" ht="12.75" customHeight="1">
      <c r="B40" s="66" t="s">
        <v>228</v>
      </c>
      <c r="C40" s="66"/>
      <c r="D40" s="66"/>
      <c r="E40" s="66" t="s">
        <v>229</v>
      </c>
    </row>
  </sheetData>
  <mergeCells count="13">
    <mergeCell ref="E10:F10"/>
    <mergeCell ref="A7:B7"/>
    <mergeCell ref="A8:B8"/>
    <mergeCell ref="A10:A11"/>
    <mergeCell ref="B10:B11"/>
    <mergeCell ref="C10:C11"/>
    <mergeCell ref="D10:D11"/>
    <mergeCell ref="A6:F6"/>
    <mergeCell ref="C1:F1"/>
    <mergeCell ref="C2:F2"/>
    <mergeCell ref="C3:F3"/>
    <mergeCell ref="C4:F4"/>
    <mergeCell ref="A5:F5"/>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7"/>
  <sheetViews>
    <sheetView topLeftCell="B89" zoomScale="160" zoomScaleNormal="160" workbookViewId="0">
      <selection activeCell="G98" sqref="G98"/>
    </sheetView>
  </sheetViews>
  <sheetFormatPr defaultRowHeight="12.75"/>
  <cols>
    <col min="1" max="1" width="8.85546875" hidden="1" customWidth="1"/>
    <col min="2" max="4" width="6.5703125" customWidth="1"/>
    <col min="5" max="5" width="17.5703125" customWidth="1"/>
    <col min="6" max="6" width="7.85546875" customWidth="1"/>
    <col min="7" max="7" width="10.140625" customWidth="1"/>
    <col min="8"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98" t="s">
        <v>398</v>
      </c>
      <c r="N1" s="98"/>
      <c r="O1" s="98"/>
      <c r="P1" s="98"/>
      <c r="Q1" s="98"/>
      <c r="R1" s="98"/>
      <c r="S1" s="1"/>
    </row>
    <row r="2" spans="1:19" ht="9.75" hidden="1" customHeight="1">
      <c r="A2" s="1"/>
      <c r="B2" s="1"/>
      <c r="C2" s="1"/>
      <c r="D2" s="1"/>
      <c r="E2" s="1"/>
      <c r="F2" s="1"/>
      <c r="G2" s="1"/>
      <c r="H2" s="1"/>
      <c r="I2" s="1"/>
      <c r="J2" s="1"/>
      <c r="K2" s="1"/>
      <c r="L2" s="1"/>
      <c r="M2" s="99" t="s">
        <v>483</v>
      </c>
      <c r="N2" s="99"/>
      <c r="O2" s="99"/>
      <c r="P2" s="99"/>
      <c r="Q2" s="99"/>
      <c r="R2" s="99"/>
      <c r="S2" s="1"/>
    </row>
    <row r="3" spans="1:19" ht="15.75" hidden="1" customHeight="1">
      <c r="A3" s="1"/>
      <c r="B3" s="1"/>
      <c r="C3" s="1"/>
      <c r="D3" s="1"/>
      <c r="E3" s="1"/>
      <c r="F3" s="1"/>
      <c r="G3" s="1"/>
      <c r="H3" s="1"/>
      <c r="I3" s="1"/>
      <c r="J3" s="1"/>
      <c r="K3" s="1"/>
      <c r="L3" s="1"/>
      <c r="M3" s="99" t="s">
        <v>395</v>
      </c>
      <c r="N3" s="99"/>
      <c r="O3" s="99"/>
      <c r="P3" s="99"/>
      <c r="Q3" s="99"/>
      <c r="R3" s="99"/>
      <c r="S3" s="1"/>
    </row>
    <row r="4" spans="1:19" ht="16.5" customHeight="1">
      <c r="A4" s="1"/>
      <c r="B4" s="1"/>
      <c r="C4" s="1"/>
      <c r="D4" s="1"/>
      <c r="E4" s="1"/>
      <c r="F4" s="1"/>
      <c r="G4" s="1"/>
      <c r="H4" s="1"/>
      <c r="I4" s="1"/>
      <c r="J4" s="1"/>
      <c r="K4" s="1"/>
      <c r="L4" s="1"/>
      <c r="M4" s="99" t="s">
        <v>547</v>
      </c>
      <c r="N4" s="99"/>
      <c r="O4" s="99"/>
      <c r="P4" s="99"/>
      <c r="Q4" s="99"/>
      <c r="R4" s="99"/>
      <c r="S4" s="1"/>
    </row>
    <row r="5" spans="1:19" ht="18.95" customHeight="1">
      <c r="A5" s="1"/>
      <c r="B5" s="97" t="s">
        <v>227</v>
      </c>
      <c r="C5" s="97"/>
      <c r="D5" s="97"/>
      <c r="E5" s="97"/>
      <c r="F5" s="97"/>
      <c r="G5" s="97"/>
      <c r="H5" s="97"/>
      <c r="I5" s="97"/>
      <c r="J5" s="97"/>
      <c r="K5" s="97"/>
      <c r="L5" s="97"/>
      <c r="M5" s="97"/>
      <c r="N5" s="97"/>
      <c r="O5" s="97"/>
      <c r="P5" s="97"/>
      <c r="Q5" s="97"/>
      <c r="R5" s="97"/>
      <c r="S5" s="1"/>
    </row>
    <row r="6" spans="1:19" ht="20.100000000000001" customHeight="1">
      <c r="A6" s="1"/>
      <c r="B6" s="97" t="s">
        <v>492</v>
      </c>
      <c r="C6" s="97"/>
      <c r="D6" s="97"/>
      <c r="E6" s="97"/>
      <c r="F6" s="97"/>
      <c r="G6" s="97"/>
      <c r="H6" s="97"/>
      <c r="I6" s="97"/>
      <c r="J6" s="97"/>
      <c r="K6" s="97"/>
      <c r="L6" s="97"/>
      <c r="M6" s="97"/>
      <c r="N6" s="97"/>
      <c r="O6" s="97"/>
      <c r="P6" s="97"/>
      <c r="Q6" s="97"/>
      <c r="R6" s="97"/>
      <c r="S6" s="1"/>
    </row>
    <row r="7" spans="1:19" ht="11.1" customHeight="1">
      <c r="A7" s="1"/>
      <c r="B7" s="100" t="s">
        <v>0</v>
      </c>
      <c r="C7" s="100"/>
      <c r="D7" s="100"/>
      <c r="E7" s="100"/>
      <c r="F7" s="1"/>
      <c r="G7" s="1"/>
      <c r="H7" s="1"/>
      <c r="I7" s="1"/>
      <c r="J7" s="1"/>
      <c r="K7" s="1"/>
      <c r="L7" s="1"/>
      <c r="M7" s="1"/>
      <c r="N7" s="1"/>
      <c r="O7" s="1"/>
      <c r="P7" s="1"/>
      <c r="Q7" s="1"/>
      <c r="R7" s="1"/>
      <c r="S7" s="1"/>
    </row>
    <row r="8" spans="1:19" ht="12" customHeight="1">
      <c r="A8" s="1"/>
      <c r="B8" s="101" t="s">
        <v>1</v>
      </c>
      <c r="C8" s="101"/>
      <c r="D8" s="101"/>
      <c r="E8" s="101"/>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15" t="s">
        <v>226</v>
      </c>
      <c r="C10" s="115" t="s">
        <v>225</v>
      </c>
      <c r="D10" s="115" t="s">
        <v>224</v>
      </c>
      <c r="E10" s="115" t="s">
        <v>223</v>
      </c>
      <c r="F10" s="115"/>
      <c r="G10" s="96" t="s">
        <v>222</v>
      </c>
      <c r="H10" s="96"/>
      <c r="I10" s="96"/>
      <c r="J10" s="96"/>
      <c r="K10" s="96"/>
      <c r="L10" s="96" t="s">
        <v>3</v>
      </c>
      <c r="M10" s="96"/>
      <c r="N10" s="96"/>
      <c r="O10" s="96"/>
      <c r="P10" s="96"/>
      <c r="Q10" s="96"/>
      <c r="R10" s="96" t="s">
        <v>221</v>
      </c>
      <c r="S10" s="1"/>
    </row>
    <row r="11" spans="1:19" ht="12" customHeight="1">
      <c r="A11" s="1"/>
      <c r="B11" s="115"/>
      <c r="C11" s="115"/>
      <c r="D11" s="115"/>
      <c r="E11" s="115"/>
      <c r="F11" s="115"/>
      <c r="G11" s="96" t="s">
        <v>4</v>
      </c>
      <c r="H11" s="95" t="s">
        <v>219</v>
      </c>
      <c r="I11" s="114" t="s">
        <v>218</v>
      </c>
      <c r="J11" s="114"/>
      <c r="K11" s="114" t="s">
        <v>217</v>
      </c>
      <c r="L11" s="96" t="s">
        <v>4</v>
      </c>
      <c r="M11" s="95" t="s">
        <v>220</v>
      </c>
      <c r="N11" s="95" t="s">
        <v>219</v>
      </c>
      <c r="O11" s="114" t="s">
        <v>218</v>
      </c>
      <c r="P11" s="114"/>
      <c r="Q11" s="114" t="s">
        <v>217</v>
      </c>
      <c r="R11" s="96"/>
      <c r="S11" s="1"/>
    </row>
    <row r="12" spans="1:19" ht="48.95" customHeight="1">
      <c r="A12" s="1"/>
      <c r="B12" s="115"/>
      <c r="C12" s="115"/>
      <c r="D12" s="115"/>
      <c r="E12" s="115"/>
      <c r="F12" s="115"/>
      <c r="G12" s="96"/>
      <c r="H12" s="95"/>
      <c r="I12" s="9" t="s">
        <v>216</v>
      </c>
      <c r="J12" s="6" t="s">
        <v>215</v>
      </c>
      <c r="K12" s="114"/>
      <c r="L12" s="96"/>
      <c r="M12" s="95"/>
      <c r="N12" s="95"/>
      <c r="O12" s="9" t="s">
        <v>216</v>
      </c>
      <c r="P12" s="6" t="s">
        <v>215</v>
      </c>
      <c r="Q12" s="114"/>
      <c r="R12" s="96"/>
      <c r="S12" s="1"/>
    </row>
    <row r="13" spans="1:19" ht="12" customHeight="1">
      <c r="A13" s="1"/>
      <c r="B13" s="6" t="s">
        <v>5</v>
      </c>
      <c r="C13" s="6" t="s">
        <v>6</v>
      </c>
      <c r="D13" s="6" t="s">
        <v>7</v>
      </c>
      <c r="E13" s="95" t="s">
        <v>8</v>
      </c>
      <c r="F13" s="95"/>
      <c r="G13" s="6" t="s">
        <v>9</v>
      </c>
      <c r="H13" s="6" t="s">
        <v>10</v>
      </c>
      <c r="I13" s="6" t="s">
        <v>214</v>
      </c>
      <c r="J13" s="6" t="s">
        <v>213</v>
      </c>
      <c r="K13" s="6" t="s">
        <v>212</v>
      </c>
      <c r="L13" s="6" t="s">
        <v>211</v>
      </c>
      <c r="M13" s="6" t="s">
        <v>210</v>
      </c>
      <c r="N13" s="6" t="s">
        <v>209</v>
      </c>
      <c r="O13" s="6" t="s">
        <v>208</v>
      </c>
      <c r="P13" s="6" t="s">
        <v>207</v>
      </c>
      <c r="Q13" s="6" t="s">
        <v>206</v>
      </c>
      <c r="R13" s="6" t="s">
        <v>205</v>
      </c>
      <c r="S13" s="1"/>
    </row>
    <row r="14" spans="1:19" ht="18" customHeight="1">
      <c r="A14" s="1"/>
      <c r="B14" s="5" t="s">
        <v>204</v>
      </c>
      <c r="C14" s="5" t="s">
        <v>11</v>
      </c>
      <c r="D14" s="3" t="s">
        <v>11</v>
      </c>
      <c r="E14" s="108" t="s">
        <v>202</v>
      </c>
      <c r="F14" s="108"/>
      <c r="G14" s="11">
        <f>G15</f>
        <v>47627300</v>
      </c>
      <c r="H14" s="11">
        <f t="shared" ref="H14:R14" si="0">H15</f>
        <v>36778785</v>
      </c>
      <c r="I14" s="11">
        <f t="shared" si="0"/>
        <v>18200396</v>
      </c>
      <c r="J14" s="11">
        <f t="shared" si="0"/>
        <v>3618677</v>
      </c>
      <c r="K14" s="11">
        <f t="shared" si="0"/>
        <v>10848515</v>
      </c>
      <c r="L14" s="11">
        <f t="shared" si="0"/>
        <v>816100</v>
      </c>
      <c r="M14" s="11">
        <f t="shared" si="0"/>
        <v>0</v>
      </c>
      <c r="N14" s="11">
        <f t="shared" si="0"/>
        <v>816100</v>
      </c>
      <c r="O14" s="11">
        <f t="shared" si="0"/>
        <v>0</v>
      </c>
      <c r="P14" s="11">
        <f t="shared" si="0"/>
        <v>0</v>
      </c>
      <c r="Q14" s="11">
        <f t="shared" si="0"/>
        <v>0</v>
      </c>
      <c r="R14" s="11">
        <f t="shared" si="0"/>
        <v>48443400</v>
      </c>
      <c r="S14" s="1"/>
    </row>
    <row r="15" spans="1:19" ht="18" customHeight="1">
      <c r="A15" s="1"/>
      <c r="B15" s="5" t="s">
        <v>203</v>
      </c>
      <c r="C15" s="5" t="s">
        <v>11</v>
      </c>
      <c r="D15" s="3" t="s">
        <v>11</v>
      </c>
      <c r="E15" s="108" t="s">
        <v>202</v>
      </c>
      <c r="F15" s="108"/>
      <c r="G15" s="11">
        <f t="shared" ref="G15:R15" si="1">G16+G18+G21+G32+G37+G44</f>
        <v>47627300</v>
      </c>
      <c r="H15" s="11">
        <f t="shared" si="1"/>
        <v>36778785</v>
      </c>
      <c r="I15" s="11">
        <f t="shared" si="1"/>
        <v>18200396</v>
      </c>
      <c r="J15" s="11">
        <f t="shared" si="1"/>
        <v>3618677</v>
      </c>
      <c r="K15" s="11">
        <f t="shared" si="1"/>
        <v>10848515</v>
      </c>
      <c r="L15" s="11">
        <f t="shared" si="1"/>
        <v>816100</v>
      </c>
      <c r="M15" s="11">
        <f t="shared" si="1"/>
        <v>0</v>
      </c>
      <c r="N15" s="11">
        <f t="shared" si="1"/>
        <v>816100</v>
      </c>
      <c r="O15" s="11">
        <f t="shared" si="1"/>
        <v>0</v>
      </c>
      <c r="P15" s="11">
        <f t="shared" si="1"/>
        <v>0</v>
      </c>
      <c r="Q15" s="11">
        <f t="shared" si="1"/>
        <v>0</v>
      </c>
      <c r="R15" s="11">
        <f t="shared" si="1"/>
        <v>48443400</v>
      </c>
      <c r="S15" s="1"/>
    </row>
    <row r="16" spans="1:19" ht="14.1" customHeight="1">
      <c r="A16" s="1"/>
      <c r="B16" s="5" t="s">
        <v>11</v>
      </c>
      <c r="C16" s="5" t="s">
        <v>35</v>
      </c>
      <c r="D16" s="3" t="s">
        <v>11</v>
      </c>
      <c r="E16" s="108" t="s">
        <v>34</v>
      </c>
      <c r="F16" s="108"/>
      <c r="G16" s="11">
        <f>G17</f>
        <v>17353229</v>
      </c>
      <c r="H16" s="11">
        <f t="shared" ref="H16:R16" si="2">H17</f>
        <v>17353229</v>
      </c>
      <c r="I16" s="11">
        <f t="shared" si="2"/>
        <v>12594860</v>
      </c>
      <c r="J16" s="11">
        <f t="shared" si="2"/>
        <v>1414000</v>
      </c>
      <c r="K16" s="11">
        <f t="shared" si="2"/>
        <v>0</v>
      </c>
      <c r="L16" s="11">
        <f t="shared" si="2"/>
        <v>164400</v>
      </c>
      <c r="M16" s="11">
        <f t="shared" si="2"/>
        <v>0</v>
      </c>
      <c r="N16" s="11">
        <f t="shared" si="2"/>
        <v>164400</v>
      </c>
      <c r="O16" s="11">
        <f t="shared" si="2"/>
        <v>0</v>
      </c>
      <c r="P16" s="11">
        <f t="shared" si="2"/>
        <v>0</v>
      </c>
      <c r="Q16" s="11">
        <f t="shared" si="2"/>
        <v>0</v>
      </c>
      <c r="R16" s="11">
        <f t="shared" si="2"/>
        <v>17517629</v>
      </c>
      <c r="S16" s="1"/>
    </row>
    <row r="17" spans="1:20" ht="26.1" customHeight="1">
      <c r="A17" s="1"/>
      <c r="B17" s="4" t="s">
        <v>201</v>
      </c>
      <c r="C17" s="4" t="s">
        <v>32</v>
      </c>
      <c r="D17" s="4" t="s">
        <v>31</v>
      </c>
      <c r="E17" s="107" t="s">
        <v>30</v>
      </c>
      <c r="F17" s="107"/>
      <c r="G17" s="12">
        <f>H17+K17</f>
        <v>17353229</v>
      </c>
      <c r="H17" s="10">
        <v>17353229</v>
      </c>
      <c r="I17" s="10">
        <v>12594860</v>
      </c>
      <c r="J17" s="10">
        <v>1414000</v>
      </c>
      <c r="K17" s="10">
        <v>0</v>
      </c>
      <c r="L17" s="12">
        <f>N17+Q17</f>
        <v>164400</v>
      </c>
      <c r="M17" s="10">
        <v>0</v>
      </c>
      <c r="N17" s="10">
        <v>164400</v>
      </c>
      <c r="O17" s="10">
        <v>0</v>
      </c>
      <c r="P17" s="10">
        <v>0</v>
      </c>
      <c r="Q17" s="10">
        <v>0</v>
      </c>
      <c r="R17" s="11">
        <f>G17+L17</f>
        <v>17517629</v>
      </c>
      <c r="S17" s="1"/>
    </row>
    <row r="18" spans="1:20" ht="14.1" customHeight="1">
      <c r="A18" s="1"/>
      <c r="B18" s="5" t="s">
        <v>11</v>
      </c>
      <c r="C18" s="5" t="s">
        <v>200</v>
      </c>
      <c r="D18" s="3" t="s">
        <v>11</v>
      </c>
      <c r="E18" s="108" t="s">
        <v>199</v>
      </c>
      <c r="F18" s="108"/>
      <c r="G18" s="11">
        <f>G19+G20</f>
        <v>6818200</v>
      </c>
      <c r="H18" s="11">
        <f t="shared" ref="H18:T18" si="3">H19+H20</f>
        <v>6818200</v>
      </c>
      <c r="I18" s="11">
        <f t="shared" si="3"/>
        <v>0</v>
      </c>
      <c r="J18" s="11">
        <f t="shared" si="3"/>
        <v>0</v>
      </c>
      <c r="K18" s="11">
        <f t="shared" si="3"/>
        <v>0</v>
      </c>
      <c r="L18" s="11">
        <f t="shared" si="3"/>
        <v>0</v>
      </c>
      <c r="M18" s="11">
        <f t="shared" si="3"/>
        <v>0</v>
      </c>
      <c r="N18" s="11">
        <f t="shared" si="3"/>
        <v>0</v>
      </c>
      <c r="O18" s="11">
        <f t="shared" si="3"/>
        <v>0</v>
      </c>
      <c r="P18" s="11">
        <f t="shared" si="3"/>
        <v>0</v>
      </c>
      <c r="Q18" s="11">
        <f t="shared" si="3"/>
        <v>0</v>
      </c>
      <c r="R18" s="11">
        <f t="shared" ref="R18:R88" si="4">G18+L18</f>
        <v>6818200</v>
      </c>
      <c r="S18" s="2">
        <f t="shared" si="3"/>
        <v>0</v>
      </c>
      <c r="T18" s="2">
        <f t="shared" si="3"/>
        <v>0</v>
      </c>
    </row>
    <row r="19" spans="1:20" ht="18" customHeight="1">
      <c r="A19" s="1"/>
      <c r="B19" s="4" t="s">
        <v>198</v>
      </c>
      <c r="C19" s="4" t="s">
        <v>197</v>
      </c>
      <c r="D19" s="4" t="s">
        <v>196</v>
      </c>
      <c r="E19" s="107" t="s">
        <v>195</v>
      </c>
      <c r="F19" s="107"/>
      <c r="G19" s="12">
        <f>H19+K19</f>
        <v>4630400</v>
      </c>
      <c r="H19" s="10">
        <v>4630400</v>
      </c>
      <c r="I19" s="10">
        <v>0</v>
      </c>
      <c r="J19" s="10">
        <v>0</v>
      </c>
      <c r="K19" s="10">
        <v>0</v>
      </c>
      <c r="L19" s="12">
        <f>N19+Q19</f>
        <v>0</v>
      </c>
      <c r="M19" s="10">
        <v>0</v>
      </c>
      <c r="N19" s="10">
        <v>0</v>
      </c>
      <c r="O19" s="10">
        <v>0</v>
      </c>
      <c r="P19" s="10">
        <v>0</v>
      </c>
      <c r="Q19" s="10">
        <v>0</v>
      </c>
      <c r="R19" s="11">
        <f t="shared" si="4"/>
        <v>4630400</v>
      </c>
      <c r="S19" s="1"/>
    </row>
    <row r="20" spans="1:20" ht="26.1" customHeight="1">
      <c r="A20" s="1"/>
      <c r="B20" s="4" t="s">
        <v>194</v>
      </c>
      <c r="C20" s="4" t="s">
        <v>193</v>
      </c>
      <c r="D20" s="4" t="s">
        <v>192</v>
      </c>
      <c r="E20" s="107" t="s">
        <v>191</v>
      </c>
      <c r="F20" s="107"/>
      <c r="G20" s="12">
        <f>H20+K20</f>
        <v>2187800</v>
      </c>
      <c r="H20" s="10">
        <v>2187800</v>
      </c>
      <c r="I20" s="10">
        <v>0</v>
      </c>
      <c r="J20" s="10">
        <v>0</v>
      </c>
      <c r="K20" s="10">
        <v>0</v>
      </c>
      <c r="L20" s="12">
        <f>N20+Q20</f>
        <v>0</v>
      </c>
      <c r="M20" s="10">
        <v>0</v>
      </c>
      <c r="N20" s="10">
        <v>0</v>
      </c>
      <c r="O20" s="10">
        <v>0</v>
      </c>
      <c r="P20" s="10">
        <v>0</v>
      </c>
      <c r="Q20" s="10">
        <v>0</v>
      </c>
      <c r="R20" s="11">
        <f t="shared" si="4"/>
        <v>2187800</v>
      </c>
      <c r="S20" s="1"/>
    </row>
    <row r="21" spans="1:20" ht="18" customHeight="1">
      <c r="A21" s="1"/>
      <c r="B21" s="5" t="s">
        <v>11</v>
      </c>
      <c r="C21" s="5" t="s">
        <v>83</v>
      </c>
      <c r="D21" s="3" t="s">
        <v>11</v>
      </c>
      <c r="E21" s="108" t="s">
        <v>82</v>
      </c>
      <c r="F21" s="108"/>
      <c r="G21" s="11">
        <f>SUM(G22:G31)</f>
        <v>10525356</v>
      </c>
      <c r="H21" s="11">
        <f t="shared" ref="H21:R21" si="5">SUM(H22:H31)</f>
        <v>10525356</v>
      </c>
      <c r="I21" s="11">
        <f t="shared" si="5"/>
        <v>5605536</v>
      </c>
      <c r="J21" s="11">
        <f t="shared" si="5"/>
        <v>622677</v>
      </c>
      <c r="K21" s="11">
        <f t="shared" si="5"/>
        <v>0</v>
      </c>
      <c r="L21" s="11">
        <f t="shared" si="5"/>
        <v>626300</v>
      </c>
      <c r="M21" s="11">
        <f t="shared" si="5"/>
        <v>0</v>
      </c>
      <c r="N21" s="11">
        <f t="shared" si="5"/>
        <v>626300</v>
      </c>
      <c r="O21" s="11">
        <f t="shared" si="5"/>
        <v>0</v>
      </c>
      <c r="P21" s="11">
        <f t="shared" si="5"/>
        <v>0</v>
      </c>
      <c r="Q21" s="11">
        <f t="shared" si="5"/>
        <v>0</v>
      </c>
      <c r="R21" s="11">
        <f t="shared" si="5"/>
        <v>11151656</v>
      </c>
      <c r="S21" s="1"/>
    </row>
    <row r="22" spans="1:20" ht="18" customHeight="1">
      <c r="A22" s="1"/>
      <c r="B22" s="4" t="s">
        <v>190</v>
      </c>
      <c r="C22" s="4" t="s">
        <v>189</v>
      </c>
      <c r="D22" s="4" t="s">
        <v>79</v>
      </c>
      <c r="E22" s="107" t="s">
        <v>188</v>
      </c>
      <c r="F22" s="107"/>
      <c r="G22" s="12">
        <f>H22+K22</f>
        <v>10000</v>
      </c>
      <c r="H22" s="10">
        <v>10000</v>
      </c>
      <c r="I22" s="10">
        <v>0</v>
      </c>
      <c r="J22" s="10">
        <v>0</v>
      </c>
      <c r="K22" s="10">
        <v>0</v>
      </c>
      <c r="L22" s="12">
        <f>N22+Q22</f>
        <v>0</v>
      </c>
      <c r="M22" s="10">
        <v>0</v>
      </c>
      <c r="N22" s="10">
        <v>0</v>
      </c>
      <c r="O22" s="10">
        <v>0</v>
      </c>
      <c r="P22" s="10">
        <v>0</v>
      </c>
      <c r="Q22" s="10">
        <v>0</v>
      </c>
      <c r="R22" s="11">
        <f t="shared" si="4"/>
        <v>10000</v>
      </c>
      <c r="S22" s="1"/>
    </row>
    <row r="23" spans="1:20" ht="28.5" customHeight="1">
      <c r="A23" s="1"/>
      <c r="B23" s="4" t="s">
        <v>187</v>
      </c>
      <c r="C23" s="4" t="s">
        <v>186</v>
      </c>
      <c r="D23" s="4" t="s">
        <v>79</v>
      </c>
      <c r="E23" s="107" t="s">
        <v>185</v>
      </c>
      <c r="F23" s="107"/>
      <c r="G23" s="12">
        <f t="shared" ref="G23:G31" si="6">H23+K23</f>
        <v>1270344</v>
      </c>
      <c r="H23" s="10">
        <v>1270344</v>
      </c>
      <c r="I23" s="10">
        <v>0</v>
      </c>
      <c r="J23" s="10">
        <v>0</v>
      </c>
      <c r="K23" s="10">
        <v>0</v>
      </c>
      <c r="L23" s="12">
        <f t="shared" ref="L23:L31" si="7">N23+Q23</f>
        <v>0</v>
      </c>
      <c r="M23" s="10">
        <v>0</v>
      </c>
      <c r="N23" s="10">
        <v>0</v>
      </c>
      <c r="O23" s="10">
        <v>0</v>
      </c>
      <c r="P23" s="10">
        <v>0</v>
      </c>
      <c r="Q23" s="10">
        <v>0</v>
      </c>
      <c r="R23" s="11">
        <f t="shared" si="4"/>
        <v>1270344</v>
      </c>
      <c r="S23" s="1"/>
    </row>
    <row r="24" spans="1:20" ht="26.25" customHeight="1">
      <c r="A24" s="1"/>
      <c r="B24" s="4" t="s">
        <v>184</v>
      </c>
      <c r="C24" s="4" t="s">
        <v>183</v>
      </c>
      <c r="D24" s="4" t="s">
        <v>79</v>
      </c>
      <c r="E24" s="107" t="s">
        <v>182</v>
      </c>
      <c r="F24" s="107"/>
      <c r="G24" s="12">
        <f t="shared" si="6"/>
        <v>425397</v>
      </c>
      <c r="H24" s="10">
        <v>425397</v>
      </c>
      <c r="I24" s="10">
        <v>0</v>
      </c>
      <c r="J24" s="10">
        <v>0</v>
      </c>
      <c r="K24" s="10">
        <v>0</v>
      </c>
      <c r="L24" s="12">
        <f t="shared" si="7"/>
        <v>0</v>
      </c>
      <c r="M24" s="10">
        <v>0</v>
      </c>
      <c r="N24" s="10">
        <v>0</v>
      </c>
      <c r="O24" s="10">
        <v>0</v>
      </c>
      <c r="P24" s="10">
        <v>0</v>
      </c>
      <c r="Q24" s="10">
        <v>0</v>
      </c>
      <c r="R24" s="11">
        <f t="shared" si="4"/>
        <v>425397</v>
      </c>
      <c r="S24" s="1"/>
    </row>
    <row r="25" spans="1:20" ht="16.5" customHeight="1">
      <c r="A25" s="1"/>
      <c r="B25" s="4" t="s">
        <v>181</v>
      </c>
      <c r="C25" s="4" t="s">
        <v>180</v>
      </c>
      <c r="D25" s="4" t="s">
        <v>179</v>
      </c>
      <c r="E25" s="107" t="s">
        <v>178</v>
      </c>
      <c r="F25" s="107"/>
      <c r="G25" s="12">
        <f t="shared" si="6"/>
        <v>9873</v>
      </c>
      <c r="H25" s="10">
        <v>9873</v>
      </c>
      <c r="I25" s="10">
        <v>0</v>
      </c>
      <c r="J25" s="10">
        <v>0</v>
      </c>
      <c r="K25" s="10">
        <v>0</v>
      </c>
      <c r="L25" s="12">
        <f t="shared" si="7"/>
        <v>0</v>
      </c>
      <c r="M25" s="10">
        <v>0</v>
      </c>
      <c r="N25" s="10">
        <v>0</v>
      </c>
      <c r="O25" s="10">
        <v>0</v>
      </c>
      <c r="P25" s="10">
        <v>0</v>
      </c>
      <c r="Q25" s="10">
        <v>0</v>
      </c>
      <c r="R25" s="11">
        <f t="shared" si="4"/>
        <v>9873</v>
      </c>
      <c r="S25" s="1"/>
    </row>
    <row r="26" spans="1:20" ht="21" hidden="1" customHeight="1">
      <c r="A26" s="1"/>
      <c r="B26" s="4" t="s">
        <v>177</v>
      </c>
      <c r="C26" s="4" t="s">
        <v>176</v>
      </c>
      <c r="D26" s="4" t="s">
        <v>114</v>
      </c>
      <c r="E26" s="107" t="s">
        <v>175</v>
      </c>
      <c r="F26" s="107"/>
      <c r="G26" s="12">
        <f t="shared" si="6"/>
        <v>0</v>
      </c>
      <c r="H26" s="10"/>
      <c r="I26" s="10"/>
      <c r="J26" s="10"/>
      <c r="K26" s="10"/>
      <c r="L26" s="12">
        <f t="shared" si="7"/>
        <v>0</v>
      </c>
      <c r="M26" s="10"/>
      <c r="N26" s="10"/>
      <c r="O26" s="10"/>
      <c r="P26" s="10"/>
      <c r="Q26" s="10"/>
      <c r="R26" s="11">
        <f t="shared" si="4"/>
        <v>0</v>
      </c>
      <c r="S26" s="1"/>
    </row>
    <row r="27" spans="1:20" ht="16.5" customHeight="1">
      <c r="A27" s="1"/>
      <c r="B27" s="4" t="s">
        <v>174</v>
      </c>
      <c r="C27" s="4" t="s">
        <v>173</v>
      </c>
      <c r="D27" s="4" t="s">
        <v>114</v>
      </c>
      <c r="E27" s="107" t="s">
        <v>172</v>
      </c>
      <c r="F27" s="107"/>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24.75" customHeight="1">
      <c r="A28" s="1"/>
      <c r="B28" s="4" t="s">
        <v>171</v>
      </c>
      <c r="C28" s="4" t="s">
        <v>170</v>
      </c>
      <c r="D28" s="4" t="s">
        <v>169</v>
      </c>
      <c r="E28" s="107" t="s">
        <v>168</v>
      </c>
      <c r="F28" s="107"/>
      <c r="G28" s="12">
        <f t="shared" si="6"/>
        <v>10000</v>
      </c>
      <c r="H28" s="10">
        <v>10000</v>
      </c>
      <c r="I28" s="10"/>
      <c r="J28" s="10"/>
      <c r="K28" s="10"/>
      <c r="L28" s="12">
        <f t="shared" si="7"/>
        <v>0</v>
      </c>
      <c r="M28" s="10"/>
      <c r="N28" s="10"/>
      <c r="O28" s="10"/>
      <c r="P28" s="10"/>
      <c r="Q28" s="10"/>
      <c r="R28" s="11">
        <f t="shared" si="4"/>
        <v>10000</v>
      </c>
      <c r="S28" s="1"/>
    </row>
    <row r="29" spans="1:20" ht="33.950000000000003" customHeight="1">
      <c r="A29" s="1"/>
      <c r="B29" s="4" t="s">
        <v>167</v>
      </c>
      <c r="C29" s="4" t="s">
        <v>80</v>
      </c>
      <c r="D29" s="4" t="s">
        <v>79</v>
      </c>
      <c r="E29" s="107" t="s">
        <v>78</v>
      </c>
      <c r="F29" s="107"/>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0" ht="26.1" customHeight="1">
      <c r="A30" s="1"/>
      <c r="B30" s="19" t="s">
        <v>527</v>
      </c>
      <c r="C30" s="4">
        <v>3121</v>
      </c>
      <c r="D30" s="4">
        <v>1040</v>
      </c>
      <c r="E30" s="107" t="s">
        <v>526</v>
      </c>
      <c r="F30" s="107"/>
      <c r="G30" s="12">
        <f t="shared" si="6"/>
        <v>7710503</v>
      </c>
      <c r="H30" s="10">
        <v>7710503</v>
      </c>
      <c r="I30" s="10">
        <v>5605536</v>
      </c>
      <c r="J30" s="10">
        <v>622677</v>
      </c>
      <c r="K30" s="10">
        <v>0</v>
      </c>
      <c r="L30" s="12">
        <f t="shared" si="7"/>
        <v>626300</v>
      </c>
      <c r="M30" s="10">
        <v>0</v>
      </c>
      <c r="N30" s="10">
        <v>626300</v>
      </c>
      <c r="O30" s="10">
        <v>0</v>
      </c>
      <c r="P30" s="10">
        <v>0</v>
      </c>
      <c r="Q30" s="10">
        <v>0</v>
      </c>
      <c r="R30" s="11">
        <f t="shared" si="4"/>
        <v>8336803</v>
      </c>
      <c r="S30" s="1"/>
    </row>
    <row r="31" spans="1:20" ht="18" customHeight="1">
      <c r="A31" s="1"/>
      <c r="B31" s="4" t="s">
        <v>166</v>
      </c>
      <c r="C31" s="4" t="s">
        <v>165</v>
      </c>
      <c r="D31" s="4" t="s">
        <v>164</v>
      </c>
      <c r="E31" s="107" t="s">
        <v>163</v>
      </c>
      <c r="F31" s="107"/>
      <c r="G31" s="12">
        <f t="shared" si="6"/>
        <v>977500</v>
      </c>
      <c r="H31" s="10">
        <v>977500</v>
      </c>
      <c r="I31" s="10">
        <v>0</v>
      </c>
      <c r="J31" s="10">
        <v>0</v>
      </c>
      <c r="K31" s="10">
        <v>0</v>
      </c>
      <c r="L31" s="12">
        <f t="shared" si="7"/>
        <v>0</v>
      </c>
      <c r="M31" s="10">
        <v>0</v>
      </c>
      <c r="N31" s="10">
        <v>0</v>
      </c>
      <c r="O31" s="10">
        <v>0</v>
      </c>
      <c r="P31" s="10">
        <v>0</v>
      </c>
      <c r="Q31" s="10">
        <v>0</v>
      </c>
      <c r="R31" s="11">
        <f t="shared" si="4"/>
        <v>977500</v>
      </c>
      <c r="S31" s="1"/>
    </row>
    <row r="32" spans="1:20" ht="18" customHeight="1">
      <c r="A32" s="1"/>
      <c r="B32" s="5" t="s">
        <v>11</v>
      </c>
      <c r="C32" s="5" t="s">
        <v>162</v>
      </c>
      <c r="D32" s="3" t="s">
        <v>11</v>
      </c>
      <c r="E32" s="108" t="s">
        <v>161</v>
      </c>
      <c r="F32" s="108"/>
      <c r="G32" s="11">
        <f>SUM(G33:G36)</f>
        <v>12307500</v>
      </c>
      <c r="H32" s="11">
        <f t="shared" ref="H32:R32" si="8">SUM(H33:H36)</f>
        <v>1802000</v>
      </c>
      <c r="I32" s="11">
        <f t="shared" si="8"/>
        <v>0</v>
      </c>
      <c r="J32" s="11">
        <f t="shared" si="8"/>
        <v>1582000</v>
      </c>
      <c r="K32" s="11">
        <f t="shared" si="8"/>
        <v>10505500</v>
      </c>
      <c r="L32" s="11">
        <f t="shared" si="8"/>
        <v>0</v>
      </c>
      <c r="M32" s="11">
        <f t="shared" si="8"/>
        <v>0</v>
      </c>
      <c r="N32" s="11">
        <f t="shared" si="8"/>
        <v>0</v>
      </c>
      <c r="O32" s="11">
        <f t="shared" si="8"/>
        <v>0</v>
      </c>
      <c r="P32" s="11">
        <f t="shared" si="8"/>
        <v>0</v>
      </c>
      <c r="Q32" s="11">
        <f t="shared" si="8"/>
        <v>0</v>
      </c>
      <c r="R32" s="11">
        <f t="shared" si="8"/>
        <v>12307500</v>
      </c>
      <c r="S32" s="1"/>
    </row>
    <row r="33" spans="1:20" ht="18" customHeight="1">
      <c r="A33" s="1"/>
      <c r="B33" s="4" t="s">
        <v>160</v>
      </c>
      <c r="C33" s="4" t="s">
        <v>159</v>
      </c>
      <c r="D33" s="4" t="s">
        <v>149</v>
      </c>
      <c r="E33" s="107" t="s">
        <v>158</v>
      </c>
      <c r="F33" s="107"/>
      <c r="G33" s="12">
        <f>H33+K33</f>
        <v>4420000</v>
      </c>
      <c r="H33" s="10">
        <v>0</v>
      </c>
      <c r="I33" s="10">
        <v>0</v>
      </c>
      <c r="J33" s="10">
        <v>0</v>
      </c>
      <c r="K33" s="10">
        <v>4420000</v>
      </c>
      <c r="L33" s="12">
        <f>N33+Q33</f>
        <v>0</v>
      </c>
      <c r="M33" s="10">
        <v>0</v>
      </c>
      <c r="N33" s="10">
        <v>0</v>
      </c>
      <c r="O33" s="10">
        <v>0</v>
      </c>
      <c r="P33" s="10">
        <v>0</v>
      </c>
      <c r="Q33" s="10">
        <v>0</v>
      </c>
      <c r="R33" s="11">
        <f t="shared" si="4"/>
        <v>4420000</v>
      </c>
      <c r="S33" s="1"/>
    </row>
    <row r="34" spans="1:20" ht="18" customHeight="1">
      <c r="A34" s="1"/>
      <c r="B34" s="4" t="s">
        <v>157</v>
      </c>
      <c r="C34" s="4" t="s">
        <v>156</v>
      </c>
      <c r="D34" s="4" t="s">
        <v>149</v>
      </c>
      <c r="E34" s="107" t="s">
        <v>155</v>
      </c>
      <c r="F34" s="107"/>
      <c r="G34" s="12">
        <f>H34+K34</f>
        <v>582000</v>
      </c>
      <c r="H34" s="10">
        <v>582000</v>
      </c>
      <c r="I34" s="10">
        <v>0</v>
      </c>
      <c r="J34" s="10">
        <v>582000</v>
      </c>
      <c r="K34" s="10">
        <v>0</v>
      </c>
      <c r="L34" s="12">
        <f>N34+Q34</f>
        <v>0</v>
      </c>
      <c r="M34" s="10">
        <v>0</v>
      </c>
      <c r="N34" s="10">
        <v>0</v>
      </c>
      <c r="O34" s="10">
        <v>0</v>
      </c>
      <c r="P34" s="10">
        <v>0</v>
      </c>
      <c r="Q34" s="10">
        <v>0</v>
      </c>
      <c r="R34" s="11">
        <f t="shared" si="4"/>
        <v>582000</v>
      </c>
      <c r="S34" s="1"/>
    </row>
    <row r="35" spans="1:20" ht="18" customHeight="1">
      <c r="A35" s="1"/>
      <c r="B35" s="4" t="s">
        <v>154</v>
      </c>
      <c r="C35" s="4" t="s">
        <v>153</v>
      </c>
      <c r="D35" s="4" t="s">
        <v>149</v>
      </c>
      <c r="E35" s="107" t="s">
        <v>152</v>
      </c>
      <c r="F35" s="107"/>
      <c r="G35" s="12">
        <f>H35+K35</f>
        <v>1220000</v>
      </c>
      <c r="H35" s="10">
        <v>1220000</v>
      </c>
      <c r="I35" s="10">
        <v>0</v>
      </c>
      <c r="J35" s="10">
        <v>1000000</v>
      </c>
      <c r="K35" s="10">
        <v>0</v>
      </c>
      <c r="L35" s="12">
        <f>N35+Q35</f>
        <v>0</v>
      </c>
      <c r="M35" s="10">
        <v>0</v>
      </c>
      <c r="N35" s="10">
        <v>0</v>
      </c>
      <c r="O35" s="10">
        <v>0</v>
      </c>
      <c r="P35" s="10">
        <v>0</v>
      </c>
      <c r="Q35" s="10">
        <v>0</v>
      </c>
      <c r="R35" s="11">
        <f t="shared" si="4"/>
        <v>1220000</v>
      </c>
      <c r="S35" s="1"/>
    </row>
    <row r="36" spans="1:20" ht="14.1" customHeight="1">
      <c r="A36" s="1"/>
      <c r="B36" s="4" t="s">
        <v>151</v>
      </c>
      <c r="C36" s="4" t="s">
        <v>150</v>
      </c>
      <c r="D36" s="4" t="s">
        <v>149</v>
      </c>
      <c r="E36" s="107" t="s">
        <v>148</v>
      </c>
      <c r="F36" s="107"/>
      <c r="G36" s="12">
        <f>H36+K36</f>
        <v>6085500</v>
      </c>
      <c r="H36" s="10">
        <v>0</v>
      </c>
      <c r="I36" s="10">
        <v>0</v>
      </c>
      <c r="J36" s="10">
        <v>0</v>
      </c>
      <c r="K36" s="10">
        <v>6085500</v>
      </c>
      <c r="L36" s="12">
        <f>N36+Q36</f>
        <v>0</v>
      </c>
      <c r="M36" s="10">
        <v>0</v>
      </c>
      <c r="N36" s="10">
        <v>0</v>
      </c>
      <c r="O36" s="10">
        <v>0</v>
      </c>
      <c r="P36" s="10">
        <v>0</v>
      </c>
      <c r="Q36" s="10">
        <v>0</v>
      </c>
      <c r="R36" s="11">
        <f t="shared" si="4"/>
        <v>6085500</v>
      </c>
      <c r="S36" s="1"/>
    </row>
    <row r="37" spans="1:20" ht="14.1" customHeight="1">
      <c r="A37" s="1"/>
      <c r="B37" s="5" t="s">
        <v>11</v>
      </c>
      <c r="C37" s="5" t="s">
        <v>77</v>
      </c>
      <c r="D37" s="3" t="s">
        <v>11</v>
      </c>
      <c r="E37" s="108" t="s">
        <v>76</v>
      </c>
      <c r="F37" s="108"/>
      <c r="G37" s="11">
        <f>G38+G39+G40+G42+G41+G43</f>
        <v>343015</v>
      </c>
      <c r="H37" s="11">
        <f t="shared" ref="H37:Q37" si="9">H38+H39+H40+H42+H41+H43</f>
        <v>0</v>
      </c>
      <c r="I37" s="11">
        <f t="shared" si="9"/>
        <v>0</v>
      </c>
      <c r="J37" s="11">
        <f t="shared" si="9"/>
        <v>0</v>
      </c>
      <c r="K37" s="11">
        <f t="shared" si="9"/>
        <v>343015</v>
      </c>
      <c r="L37" s="11">
        <f t="shared" si="9"/>
        <v>0</v>
      </c>
      <c r="M37" s="11">
        <f t="shared" si="9"/>
        <v>0</v>
      </c>
      <c r="N37" s="11">
        <f t="shared" si="9"/>
        <v>0</v>
      </c>
      <c r="O37" s="11">
        <f t="shared" si="9"/>
        <v>0</v>
      </c>
      <c r="P37" s="11">
        <f t="shared" si="9"/>
        <v>0</v>
      </c>
      <c r="Q37" s="11">
        <f t="shared" si="9"/>
        <v>0</v>
      </c>
      <c r="R37" s="11">
        <f>R38+R39+R40+R42+R41+R43</f>
        <v>343015</v>
      </c>
      <c r="S37" s="11" t="e">
        <f>S38+S39+S40+S42+S41+S43+#REF!</f>
        <v>#REF!</v>
      </c>
      <c r="T37" s="11" t="e">
        <f>T38+T39+T40+T42+T41+T43+#REF!</f>
        <v>#REF!</v>
      </c>
    </row>
    <row r="38" spans="1:20" ht="0.75" customHeight="1">
      <c r="A38" s="1"/>
      <c r="B38" s="4" t="s">
        <v>147</v>
      </c>
      <c r="C38" s="4" t="s">
        <v>146</v>
      </c>
      <c r="D38" s="4" t="s">
        <v>145</v>
      </c>
      <c r="E38" s="107" t="s">
        <v>144</v>
      </c>
      <c r="F38" s="107"/>
      <c r="G38" s="12">
        <f>H38+K38</f>
        <v>0</v>
      </c>
      <c r="H38" s="10"/>
      <c r="I38" s="10"/>
      <c r="J38" s="10"/>
      <c r="K38" s="10"/>
      <c r="L38" s="12">
        <f t="shared" ref="L38:L43" si="10">N38+Q38</f>
        <v>0</v>
      </c>
      <c r="M38" s="10"/>
      <c r="N38" s="10"/>
      <c r="O38" s="10"/>
      <c r="P38" s="10"/>
      <c r="Q38" s="10"/>
      <c r="R38" s="11">
        <f t="shared" si="4"/>
        <v>0</v>
      </c>
      <c r="S38" s="1"/>
    </row>
    <row r="39" spans="1:20" ht="25.5" hidden="1" customHeight="1">
      <c r="A39" s="1"/>
      <c r="B39" s="4" t="s">
        <v>143</v>
      </c>
      <c r="C39" s="4" t="s">
        <v>74</v>
      </c>
      <c r="D39" s="4" t="s">
        <v>73</v>
      </c>
      <c r="E39" s="107" t="s">
        <v>72</v>
      </c>
      <c r="F39" s="107"/>
      <c r="G39" s="12">
        <f>H39+K39</f>
        <v>0</v>
      </c>
      <c r="H39" s="10"/>
      <c r="I39" s="10"/>
      <c r="J39" s="10"/>
      <c r="K39" s="10"/>
      <c r="L39" s="12">
        <f t="shared" si="10"/>
        <v>0</v>
      </c>
      <c r="M39" s="10"/>
      <c r="N39" s="10"/>
      <c r="O39" s="10"/>
      <c r="P39" s="10"/>
      <c r="Q39" s="10"/>
      <c r="R39" s="11">
        <f t="shared" si="4"/>
        <v>0</v>
      </c>
      <c r="S39" s="1"/>
    </row>
    <row r="40" spans="1:20" ht="25.5" hidden="1" customHeight="1">
      <c r="A40" s="1"/>
      <c r="B40" s="4" t="s">
        <v>142</v>
      </c>
      <c r="C40" s="4" t="s">
        <v>141</v>
      </c>
      <c r="D40" s="4" t="s">
        <v>140</v>
      </c>
      <c r="E40" s="107" t="s">
        <v>139</v>
      </c>
      <c r="F40" s="107"/>
      <c r="G40" s="12">
        <f>H40+K40</f>
        <v>0</v>
      </c>
      <c r="H40" s="10"/>
      <c r="I40" s="10"/>
      <c r="J40" s="10"/>
      <c r="K40" s="10"/>
      <c r="L40" s="12">
        <f t="shared" si="10"/>
        <v>0</v>
      </c>
      <c r="M40" s="10"/>
      <c r="N40" s="10"/>
      <c r="O40" s="10"/>
      <c r="P40" s="10"/>
      <c r="Q40" s="10"/>
      <c r="R40" s="11">
        <f t="shared" si="4"/>
        <v>0</v>
      </c>
      <c r="S40" s="1"/>
    </row>
    <row r="41" spans="1:20" ht="75.75" hidden="1" customHeight="1">
      <c r="A41" s="1"/>
      <c r="B41" s="17" t="s">
        <v>230</v>
      </c>
      <c r="C41" s="4">
        <v>7691</v>
      </c>
      <c r="D41" s="17" t="s">
        <v>73</v>
      </c>
      <c r="E41" s="107" t="s">
        <v>231</v>
      </c>
      <c r="F41" s="107"/>
      <c r="G41" s="12">
        <f>H41+K41</f>
        <v>0</v>
      </c>
      <c r="H41" s="10"/>
      <c r="I41" s="10"/>
      <c r="J41" s="10"/>
      <c r="K41" s="10"/>
      <c r="L41" s="12">
        <f t="shared" si="10"/>
        <v>0</v>
      </c>
      <c r="M41" s="10"/>
      <c r="N41" s="10"/>
      <c r="O41" s="10"/>
      <c r="P41" s="10"/>
      <c r="Q41" s="10"/>
      <c r="R41" s="11">
        <f>G41+L41</f>
        <v>0</v>
      </c>
      <c r="S41" s="1"/>
    </row>
    <row r="42" spans="1:20" ht="18" customHeight="1">
      <c r="A42" s="1"/>
      <c r="B42" s="4" t="s">
        <v>138</v>
      </c>
      <c r="C42" s="4" t="s">
        <v>137</v>
      </c>
      <c r="D42" s="4" t="s">
        <v>73</v>
      </c>
      <c r="E42" s="107" t="s">
        <v>136</v>
      </c>
      <c r="F42" s="107"/>
      <c r="G42" s="12">
        <f>H42+K42</f>
        <v>343015</v>
      </c>
      <c r="H42" s="10">
        <v>0</v>
      </c>
      <c r="I42" s="10">
        <v>0</v>
      </c>
      <c r="J42" s="10">
        <v>0</v>
      </c>
      <c r="K42" s="10">
        <v>343015</v>
      </c>
      <c r="L42" s="12">
        <f t="shared" si="10"/>
        <v>0</v>
      </c>
      <c r="M42" s="10">
        <v>0</v>
      </c>
      <c r="N42" s="10">
        <v>0</v>
      </c>
      <c r="O42" s="10">
        <v>0</v>
      </c>
      <c r="P42" s="10">
        <v>0</v>
      </c>
      <c r="Q42" s="10">
        <v>0</v>
      </c>
      <c r="R42" s="11">
        <f t="shared" si="4"/>
        <v>343015</v>
      </c>
      <c r="S42" s="1"/>
    </row>
    <row r="43" spans="1:20" ht="30" hidden="1" customHeight="1">
      <c r="A43" s="1"/>
      <c r="B43" s="19" t="s">
        <v>235</v>
      </c>
      <c r="C43" s="4">
        <v>7540</v>
      </c>
      <c r="D43" s="13" t="s">
        <v>73</v>
      </c>
      <c r="E43" s="110" t="s">
        <v>236</v>
      </c>
      <c r="F43" s="111"/>
      <c r="G43" s="12">
        <f>H43</f>
        <v>0</v>
      </c>
      <c r="H43" s="10"/>
      <c r="I43" s="10"/>
      <c r="J43" s="10"/>
      <c r="K43" s="10"/>
      <c r="L43" s="12">
        <f t="shared" si="10"/>
        <v>0</v>
      </c>
      <c r="M43" s="10"/>
      <c r="N43" s="10"/>
      <c r="O43" s="10"/>
      <c r="P43" s="10"/>
      <c r="Q43" s="10"/>
      <c r="R43" s="11">
        <f t="shared" si="4"/>
        <v>0</v>
      </c>
      <c r="S43" s="1"/>
    </row>
    <row r="44" spans="1:20" ht="13.5" customHeight="1">
      <c r="A44" s="1"/>
      <c r="B44" s="5" t="s">
        <v>11</v>
      </c>
      <c r="C44" s="5" t="s">
        <v>29</v>
      </c>
      <c r="D44" s="3" t="s">
        <v>11</v>
      </c>
      <c r="E44" s="108" t="s">
        <v>28</v>
      </c>
      <c r="F44" s="108"/>
      <c r="G44" s="11">
        <f>G45+G47+G48+G49+G46</f>
        <v>280000</v>
      </c>
      <c r="H44" s="11">
        <f>H45+H47+H48+H49+H46</f>
        <v>280000</v>
      </c>
      <c r="I44" s="11">
        <f t="shared" ref="I44:P44" si="11">I45+I47+I48+I49</f>
        <v>0</v>
      </c>
      <c r="J44" s="11">
        <f t="shared" si="11"/>
        <v>0</v>
      </c>
      <c r="K44" s="11">
        <f t="shared" si="11"/>
        <v>0</v>
      </c>
      <c r="L44" s="11">
        <f>L45+L47+L48+L49+L50+L46</f>
        <v>25400</v>
      </c>
      <c r="M44" s="11">
        <f>M45+M47+M48+M49+M46</f>
        <v>0</v>
      </c>
      <c r="N44" s="11">
        <f>N45+N47+N48+N49+N50</f>
        <v>25400</v>
      </c>
      <c r="O44" s="11">
        <f t="shared" si="11"/>
        <v>0</v>
      </c>
      <c r="P44" s="11">
        <f t="shared" si="11"/>
        <v>0</v>
      </c>
      <c r="Q44" s="11">
        <f>Q45+Q47+Q48+Q49+Q46</f>
        <v>0</v>
      </c>
      <c r="R44" s="11">
        <f>R45+R47+R48+R49+R50</f>
        <v>305400</v>
      </c>
      <c r="S44" s="1"/>
    </row>
    <row r="45" spans="1:20" ht="0.75" customHeight="1">
      <c r="A45" s="1"/>
      <c r="B45" s="4" t="s">
        <v>135</v>
      </c>
      <c r="C45" s="4" t="s">
        <v>134</v>
      </c>
      <c r="D45" s="4" t="s">
        <v>133</v>
      </c>
      <c r="E45" s="107" t="s">
        <v>132</v>
      </c>
      <c r="F45" s="107"/>
      <c r="G45" s="12">
        <f t="shared" ref="G45:G50" si="12">H45+K45</f>
        <v>0</v>
      </c>
      <c r="H45" s="10"/>
      <c r="I45" s="10"/>
      <c r="J45" s="10"/>
      <c r="K45" s="10"/>
      <c r="L45" s="12">
        <f>N45+Q45</f>
        <v>0</v>
      </c>
      <c r="M45" s="10"/>
      <c r="N45" s="10"/>
      <c r="O45" s="10"/>
      <c r="P45" s="10"/>
      <c r="Q45" s="10"/>
      <c r="R45" s="11">
        <f t="shared" si="4"/>
        <v>0</v>
      </c>
      <c r="S45" s="1"/>
    </row>
    <row r="46" spans="1:20" ht="13.5" hidden="1" customHeight="1">
      <c r="A46" s="1"/>
      <c r="B46" s="4">
        <v>218230</v>
      </c>
      <c r="C46" s="4">
        <v>8230</v>
      </c>
      <c r="D46" s="4">
        <v>380</v>
      </c>
      <c r="E46" s="112" t="s">
        <v>394</v>
      </c>
      <c r="F46" s="113"/>
      <c r="G46" s="12">
        <f t="shared" si="12"/>
        <v>0</v>
      </c>
      <c r="H46" s="10"/>
      <c r="I46" s="10"/>
      <c r="J46" s="10"/>
      <c r="K46" s="10"/>
      <c r="L46" s="12">
        <f>N46+Q46</f>
        <v>0</v>
      </c>
      <c r="M46" s="10"/>
      <c r="N46" s="10"/>
      <c r="O46" s="10"/>
      <c r="P46" s="10"/>
      <c r="Q46" s="10"/>
      <c r="R46" s="11">
        <f t="shared" si="4"/>
        <v>0</v>
      </c>
      <c r="S46" s="1"/>
    </row>
    <row r="47" spans="1:20" ht="14.1" customHeight="1">
      <c r="A47" s="1"/>
      <c r="B47" s="4" t="s">
        <v>131</v>
      </c>
      <c r="C47" s="4" t="s">
        <v>130</v>
      </c>
      <c r="D47" s="4" t="s">
        <v>129</v>
      </c>
      <c r="E47" s="107" t="s">
        <v>128</v>
      </c>
      <c r="F47" s="107"/>
      <c r="G47" s="12">
        <f t="shared" si="12"/>
        <v>200000</v>
      </c>
      <c r="H47" s="10">
        <v>200000</v>
      </c>
      <c r="I47" s="10">
        <v>0</v>
      </c>
      <c r="J47" s="10">
        <v>0</v>
      </c>
      <c r="K47" s="10">
        <v>0</v>
      </c>
      <c r="L47" s="12">
        <f>N47+Q47</f>
        <v>0</v>
      </c>
      <c r="M47" s="10">
        <v>0</v>
      </c>
      <c r="N47" s="10">
        <v>0</v>
      </c>
      <c r="O47" s="10">
        <v>0</v>
      </c>
      <c r="P47" s="10">
        <v>0</v>
      </c>
      <c r="Q47" s="10">
        <v>0</v>
      </c>
      <c r="R47" s="11">
        <f t="shared" si="4"/>
        <v>200000</v>
      </c>
      <c r="S47" s="1"/>
    </row>
    <row r="48" spans="1:20" ht="18" customHeight="1">
      <c r="A48" s="1"/>
      <c r="B48" s="4" t="s">
        <v>127</v>
      </c>
      <c r="C48" s="4" t="s">
        <v>126</v>
      </c>
      <c r="D48" s="4" t="s">
        <v>125</v>
      </c>
      <c r="E48" s="107" t="s">
        <v>124</v>
      </c>
      <c r="F48" s="107"/>
      <c r="G48" s="12">
        <f t="shared" si="12"/>
        <v>0</v>
      </c>
      <c r="H48" s="10">
        <v>0</v>
      </c>
      <c r="I48" s="10">
        <v>0</v>
      </c>
      <c r="J48" s="10">
        <v>0</v>
      </c>
      <c r="K48" s="10">
        <v>0</v>
      </c>
      <c r="L48" s="12">
        <f>N48+Q48</f>
        <v>25400</v>
      </c>
      <c r="M48" s="10">
        <v>0</v>
      </c>
      <c r="N48" s="10">
        <v>25400</v>
      </c>
      <c r="O48" s="10">
        <v>0</v>
      </c>
      <c r="P48" s="10">
        <v>0</v>
      </c>
      <c r="Q48" s="10">
        <v>0</v>
      </c>
      <c r="R48" s="11">
        <f t="shared" si="4"/>
        <v>25400</v>
      </c>
      <c r="S48" s="1"/>
    </row>
    <row r="49" spans="1:21" ht="18" customHeight="1">
      <c r="A49" s="1"/>
      <c r="B49" s="4" t="s">
        <v>123</v>
      </c>
      <c r="C49" s="4" t="s">
        <v>122</v>
      </c>
      <c r="D49" s="4" t="s">
        <v>121</v>
      </c>
      <c r="E49" s="107" t="s">
        <v>120</v>
      </c>
      <c r="F49" s="107"/>
      <c r="G49" s="12">
        <f t="shared" si="12"/>
        <v>80000</v>
      </c>
      <c r="H49" s="10">
        <v>80000</v>
      </c>
      <c r="I49" s="10">
        <v>0</v>
      </c>
      <c r="J49" s="10">
        <v>0</v>
      </c>
      <c r="K49" s="10">
        <v>0</v>
      </c>
      <c r="L49" s="12">
        <f>N49+Q49</f>
        <v>0</v>
      </c>
      <c r="M49" s="10">
        <v>0</v>
      </c>
      <c r="N49" s="10">
        <v>0</v>
      </c>
      <c r="O49" s="10">
        <v>0</v>
      </c>
      <c r="P49" s="10">
        <v>0</v>
      </c>
      <c r="Q49" s="10">
        <v>0</v>
      </c>
      <c r="R49" s="11">
        <f t="shared" si="4"/>
        <v>80000</v>
      </c>
      <c r="S49" s="1"/>
    </row>
    <row r="50" spans="1:21" ht="18" hidden="1" customHeight="1">
      <c r="A50" s="1"/>
      <c r="B50" s="19" t="s">
        <v>391</v>
      </c>
      <c r="C50" s="4">
        <v>8313</v>
      </c>
      <c r="D50" s="19" t="s">
        <v>392</v>
      </c>
      <c r="E50" s="110" t="s">
        <v>234</v>
      </c>
      <c r="F50" s="111"/>
      <c r="G50" s="12">
        <f t="shared" si="12"/>
        <v>0</v>
      </c>
      <c r="H50" s="10"/>
      <c r="I50" s="10"/>
      <c r="J50" s="10"/>
      <c r="K50" s="10"/>
      <c r="L50" s="12">
        <f>N50</f>
        <v>0</v>
      </c>
      <c r="M50" s="10"/>
      <c r="N50" s="10"/>
      <c r="O50" s="10"/>
      <c r="P50" s="10"/>
      <c r="Q50" s="10"/>
      <c r="R50" s="11">
        <f t="shared" si="4"/>
        <v>0</v>
      </c>
      <c r="S50" s="1"/>
    </row>
    <row r="51" spans="1:21" ht="14.1" customHeight="1">
      <c r="A51" s="1"/>
      <c r="B51" s="5" t="s">
        <v>119</v>
      </c>
      <c r="C51" s="5" t="s">
        <v>11</v>
      </c>
      <c r="D51" s="3" t="s">
        <v>11</v>
      </c>
      <c r="E51" s="108" t="s">
        <v>117</v>
      </c>
      <c r="F51" s="108"/>
      <c r="G51" s="11">
        <f>G52</f>
        <v>79935874</v>
      </c>
      <c r="H51" s="11">
        <f t="shared" ref="H51:R51" si="13">H52</f>
        <v>79935874</v>
      </c>
      <c r="I51" s="11">
        <f t="shared" si="13"/>
        <v>52853061</v>
      </c>
      <c r="J51" s="11">
        <f t="shared" si="13"/>
        <v>8214566</v>
      </c>
      <c r="K51" s="11">
        <f t="shared" si="13"/>
        <v>0</v>
      </c>
      <c r="L51" s="11">
        <f t="shared" si="13"/>
        <v>2633700</v>
      </c>
      <c r="M51" s="11">
        <f t="shared" si="13"/>
        <v>760800</v>
      </c>
      <c r="N51" s="11">
        <f t="shared" si="13"/>
        <v>1872900</v>
      </c>
      <c r="O51" s="11">
        <f t="shared" si="13"/>
        <v>0</v>
      </c>
      <c r="P51" s="11">
        <f t="shared" si="13"/>
        <v>0</v>
      </c>
      <c r="Q51" s="11">
        <f t="shared" si="13"/>
        <v>760800</v>
      </c>
      <c r="R51" s="11">
        <f t="shared" si="13"/>
        <v>82569574</v>
      </c>
      <c r="S51" s="1"/>
    </row>
    <row r="52" spans="1:21" ht="14.1" customHeight="1">
      <c r="A52" s="1"/>
      <c r="B52" s="5" t="s">
        <v>118</v>
      </c>
      <c r="C52" s="5" t="s">
        <v>11</v>
      </c>
      <c r="D52" s="3" t="s">
        <v>11</v>
      </c>
      <c r="E52" s="108" t="s">
        <v>117</v>
      </c>
      <c r="F52" s="108"/>
      <c r="G52" s="11">
        <f>G53+G55+G70+G72</f>
        <v>79935874</v>
      </c>
      <c r="H52" s="11">
        <f t="shared" ref="H52:Q52" si="14">H53+H55+H70+H72</f>
        <v>79935874</v>
      </c>
      <c r="I52" s="11">
        <f t="shared" si="14"/>
        <v>52853061</v>
      </c>
      <c r="J52" s="11">
        <f t="shared" si="14"/>
        <v>8214566</v>
      </c>
      <c r="K52" s="11">
        <f t="shared" si="14"/>
        <v>0</v>
      </c>
      <c r="L52" s="11">
        <f t="shared" si="14"/>
        <v>2633700</v>
      </c>
      <c r="M52" s="11">
        <f>M53+M55+M70+M72</f>
        <v>760800</v>
      </c>
      <c r="N52" s="11">
        <f t="shared" si="14"/>
        <v>1872900</v>
      </c>
      <c r="O52" s="11">
        <f t="shared" si="14"/>
        <v>0</v>
      </c>
      <c r="P52" s="11">
        <f t="shared" si="14"/>
        <v>0</v>
      </c>
      <c r="Q52" s="11">
        <f t="shared" si="14"/>
        <v>760800</v>
      </c>
      <c r="R52" s="11">
        <f>R53+R55+R70+R72</f>
        <v>82569574</v>
      </c>
      <c r="S52" s="1"/>
    </row>
    <row r="53" spans="1:21" ht="14.1" customHeight="1">
      <c r="A53" s="1"/>
      <c r="B53" s="5" t="s">
        <v>11</v>
      </c>
      <c r="C53" s="5" t="s">
        <v>35</v>
      </c>
      <c r="D53" s="3" t="s">
        <v>11</v>
      </c>
      <c r="E53" s="108" t="s">
        <v>34</v>
      </c>
      <c r="F53" s="108"/>
      <c r="G53" s="11">
        <f>G54</f>
        <v>1072538</v>
      </c>
      <c r="H53" s="11">
        <f t="shared" ref="H53:R53" si="15">H54</f>
        <v>1072538</v>
      </c>
      <c r="I53" s="11">
        <f t="shared" si="15"/>
        <v>800637</v>
      </c>
      <c r="J53" s="11">
        <f t="shared" si="15"/>
        <v>56791</v>
      </c>
      <c r="K53" s="11">
        <f t="shared" si="15"/>
        <v>0</v>
      </c>
      <c r="L53" s="11">
        <f t="shared" si="15"/>
        <v>0</v>
      </c>
      <c r="M53" s="11">
        <f t="shared" si="15"/>
        <v>0</v>
      </c>
      <c r="N53" s="11">
        <f t="shared" si="15"/>
        <v>0</v>
      </c>
      <c r="O53" s="11">
        <f t="shared" si="15"/>
        <v>0</v>
      </c>
      <c r="P53" s="11">
        <f t="shared" si="15"/>
        <v>0</v>
      </c>
      <c r="Q53" s="11">
        <f t="shared" si="15"/>
        <v>0</v>
      </c>
      <c r="R53" s="11">
        <f t="shared" si="15"/>
        <v>1072538</v>
      </c>
      <c r="S53" s="1"/>
    </row>
    <row r="54" spans="1:21" ht="26.1" customHeight="1">
      <c r="A54" s="1"/>
      <c r="B54" s="4" t="s">
        <v>116</v>
      </c>
      <c r="C54" s="4" t="s">
        <v>32</v>
      </c>
      <c r="D54" s="4" t="s">
        <v>31</v>
      </c>
      <c r="E54" s="107" t="s">
        <v>30</v>
      </c>
      <c r="F54" s="107"/>
      <c r="G54" s="12">
        <f>H54+K54</f>
        <v>1072538</v>
      </c>
      <c r="H54" s="10">
        <v>1072538</v>
      </c>
      <c r="I54" s="10">
        <v>800637</v>
      </c>
      <c r="J54" s="10">
        <v>56791</v>
      </c>
      <c r="K54" s="10">
        <v>0</v>
      </c>
      <c r="L54" s="12">
        <f>N54+Q54</f>
        <v>0</v>
      </c>
      <c r="M54" s="10">
        <v>0</v>
      </c>
      <c r="N54" s="10">
        <v>0</v>
      </c>
      <c r="O54" s="10">
        <v>0</v>
      </c>
      <c r="P54" s="10">
        <v>0</v>
      </c>
      <c r="Q54" s="10">
        <v>0</v>
      </c>
      <c r="R54" s="11">
        <f t="shared" si="4"/>
        <v>1072538</v>
      </c>
      <c r="S54" s="1"/>
    </row>
    <row r="55" spans="1:21" ht="14.1" customHeight="1">
      <c r="A55" s="1"/>
      <c r="B55" s="5" t="s">
        <v>11</v>
      </c>
      <c r="C55" s="5" t="s">
        <v>67</v>
      </c>
      <c r="D55" s="3" t="s">
        <v>11</v>
      </c>
      <c r="E55" s="108" t="s">
        <v>66</v>
      </c>
      <c r="F55" s="108"/>
      <c r="G55" s="11">
        <f>SUM(G56:G67)</f>
        <v>78863336</v>
      </c>
      <c r="H55" s="11">
        <f>SUM(H56:H67)</f>
        <v>78863336</v>
      </c>
      <c r="I55" s="11">
        <f>SUM(I56:I67)</f>
        <v>52052424</v>
      </c>
      <c r="J55" s="11">
        <f>SUM(J56:J67)</f>
        <v>8157775</v>
      </c>
      <c r="K55" s="11">
        <f>SUM(K56:K67)</f>
        <v>0</v>
      </c>
      <c r="L55" s="11">
        <f t="shared" ref="L55:R55" si="16">SUM(L56:L69)</f>
        <v>2633700</v>
      </c>
      <c r="M55" s="11">
        <f t="shared" si="16"/>
        <v>760800</v>
      </c>
      <c r="N55" s="11">
        <f t="shared" si="16"/>
        <v>1872900</v>
      </c>
      <c r="O55" s="11">
        <f t="shared" si="16"/>
        <v>0</v>
      </c>
      <c r="P55" s="11">
        <f t="shared" si="16"/>
        <v>0</v>
      </c>
      <c r="Q55" s="11">
        <f t="shared" si="16"/>
        <v>760800</v>
      </c>
      <c r="R55" s="11">
        <f t="shared" si="16"/>
        <v>81497036</v>
      </c>
      <c r="S55" s="1"/>
    </row>
    <row r="56" spans="1:21" ht="14.1" customHeight="1">
      <c r="A56" s="1"/>
      <c r="B56" s="4" t="s">
        <v>115</v>
      </c>
      <c r="C56" s="4" t="s">
        <v>114</v>
      </c>
      <c r="D56" s="4" t="s">
        <v>113</v>
      </c>
      <c r="E56" s="107" t="s">
        <v>112</v>
      </c>
      <c r="F56" s="107"/>
      <c r="G56" s="12">
        <f>H56+K56</f>
        <v>17159794</v>
      </c>
      <c r="H56" s="10">
        <v>17159794</v>
      </c>
      <c r="I56" s="10">
        <v>10079659</v>
      </c>
      <c r="J56" s="10">
        <v>2692525</v>
      </c>
      <c r="K56" s="10">
        <v>0</v>
      </c>
      <c r="L56" s="12">
        <f>N56+Q56</f>
        <v>600000</v>
      </c>
      <c r="M56" s="10">
        <v>0</v>
      </c>
      <c r="N56" s="10">
        <v>600000</v>
      </c>
      <c r="O56" s="10">
        <v>0</v>
      </c>
      <c r="P56" s="10">
        <v>0</v>
      </c>
      <c r="Q56" s="10">
        <v>0</v>
      </c>
      <c r="R56" s="11">
        <f t="shared" si="4"/>
        <v>17759794</v>
      </c>
      <c r="S56" s="1"/>
    </row>
    <row r="57" spans="1:21" ht="26.1" customHeight="1">
      <c r="A57" s="1"/>
      <c r="B57" s="4" t="s">
        <v>111</v>
      </c>
      <c r="C57" s="4" t="s">
        <v>110</v>
      </c>
      <c r="D57" s="4" t="s">
        <v>106</v>
      </c>
      <c r="E57" s="107" t="s">
        <v>109</v>
      </c>
      <c r="F57" s="107"/>
      <c r="G57" s="12">
        <f t="shared" ref="G57:G65" si="17">H57+K57</f>
        <v>26693565</v>
      </c>
      <c r="H57" s="10">
        <v>26693565</v>
      </c>
      <c r="I57" s="10">
        <v>14857114</v>
      </c>
      <c r="J57" s="10">
        <v>5326232</v>
      </c>
      <c r="K57" s="10">
        <v>0</v>
      </c>
      <c r="L57" s="12">
        <f>N57+Q57</f>
        <v>52400</v>
      </c>
      <c r="M57" s="10">
        <v>0</v>
      </c>
      <c r="N57" s="10">
        <v>52400</v>
      </c>
      <c r="O57" s="10">
        <v>0</v>
      </c>
      <c r="P57" s="10">
        <v>0</v>
      </c>
      <c r="Q57" s="10">
        <v>0</v>
      </c>
      <c r="R57" s="11">
        <f t="shared" si="4"/>
        <v>26745965</v>
      </c>
      <c r="S57" s="1"/>
      <c r="U57" s="16"/>
    </row>
    <row r="58" spans="1:21" ht="26.1" customHeight="1">
      <c r="A58" s="1"/>
      <c r="B58" s="4" t="s">
        <v>108</v>
      </c>
      <c r="C58" s="4" t="s">
        <v>107</v>
      </c>
      <c r="D58" s="4" t="s">
        <v>106</v>
      </c>
      <c r="E58" s="107" t="s">
        <v>105</v>
      </c>
      <c r="F58" s="107"/>
      <c r="G58" s="12">
        <f t="shared" si="17"/>
        <v>25769972</v>
      </c>
      <c r="H58" s="10">
        <v>25769972</v>
      </c>
      <c r="I58" s="10">
        <v>21122900</v>
      </c>
      <c r="J58" s="10">
        <v>0</v>
      </c>
      <c r="K58" s="10">
        <v>0</v>
      </c>
      <c r="L58" s="12">
        <f t="shared" ref="L58:L65" si="18">N58+Q58</f>
        <v>0</v>
      </c>
      <c r="M58" s="10">
        <v>0</v>
      </c>
      <c r="N58" s="10">
        <v>0</v>
      </c>
      <c r="O58" s="10">
        <v>0</v>
      </c>
      <c r="P58" s="10">
        <v>0</v>
      </c>
      <c r="Q58" s="10">
        <v>0</v>
      </c>
      <c r="R58" s="11">
        <f t="shared" si="4"/>
        <v>25769972</v>
      </c>
      <c r="S58" s="1"/>
    </row>
    <row r="59" spans="1:21" ht="26.1" customHeight="1">
      <c r="A59" s="1"/>
      <c r="B59" s="4" t="s">
        <v>104</v>
      </c>
      <c r="C59" s="4" t="s">
        <v>79</v>
      </c>
      <c r="D59" s="4" t="s">
        <v>63</v>
      </c>
      <c r="E59" s="107" t="s">
        <v>103</v>
      </c>
      <c r="F59" s="107"/>
      <c r="G59" s="12">
        <f t="shared" si="17"/>
        <v>1280069</v>
      </c>
      <c r="H59" s="10">
        <v>1280069</v>
      </c>
      <c r="I59" s="10">
        <v>953130</v>
      </c>
      <c r="J59" s="10">
        <v>57300</v>
      </c>
      <c r="K59" s="10">
        <v>0</v>
      </c>
      <c r="L59" s="12">
        <f t="shared" si="18"/>
        <v>2400</v>
      </c>
      <c r="M59" s="10">
        <v>0</v>
      </c>
      <c r="N59" s="10">
        <v>2400</v>
      </c>
      <c r="O59" s="10">
        <v>0</v>
      </c>
      <c r="P59" s="10">
        <v>0</v>
      </c>
      <c r="Q59" s="10">
        <v>0</v>
      </c>
      <c r="R59" s="11">
        <f t="shared" si="4"/>
        <v>1282469</v>
      </c>
      <c r="S59" s="1"/>
    </row>
    <row r="60" spans="1:21" ht="18" customHeight="1">
      <c r="A60" s="1"/>
      <c r="B60" s="4" t="s">
        <v>102</v>
      </c>
      <c r="C60" s="4" t="s">
        <v>101</v>
      </c>
      <c r="D60" s="4" t="s">
        <v>85</v>
      </c>
      <c r="E60" s="107" t="s">
        <v>100</v>
      </c>
      <c r="F60" s="107"/>
      <c r="G60" s="12">
        <f t="shared" si="17"/>
        <v>2676241</v>
      </c>
      <c r="H60" s="10">
        <v>2676241</v>
      </c>
      <c r="I60" s="10">
        <v>2044941</v>
      </c>
      <c r="J60" s="10">
        <v>70718</v>
      </c>
      <c r="K60" s="10">
        <v>0</v>
      </c>
      <c r="L60" s="12">
        <f t="shared" si="18"/>
        <v>0</v>
      </c>
      <c r="M60" s="10">
        <v>0</v>
      </c>
      <c r="N60" s="10">
        <v>0</v>
      </c>
      <c r="O60" s="10">
        <v>0</v>
      </c>
      <c r="P60" s="10">
        <v>0</v>
      </c>
      <c r="Q60" s="10">
        <v>0</v>
      </c>
      <c r="R60" s="11">
        <f t="shared" si="4"/>
        <v>2676241</v>
      </c>
      <c r="S60" s="1"/>
    </row>
    <row r="61" spans="1:21" ht="14.1" customHeight="1">
      <c r="A61" s="1"/>
      <c r="B61" s="4" t="s">
        <v>99</v>
      </c>
      <c r="C61" s="4" t="s">
        <v>98</v>
      </c>
      <c r="D61" s="4" t="s">
        <v>85</v>
      </c>
      <c r="E61" s="107" t="s">
        <v>97</v>
      </c>
      <c r="F61" s="107"/>
      <c r="G61" s="12">
        <f t="shared" si="17"/>
        <v>2320903</v>
      </c>
      <c r="H61" s="10">
        <v>2320903</v>
      </c>
      <c r="I61" s="10">
        <v>576000</v>
      </c>
      <c r="J61" s="10">
        <v>0</v>
      </c>
      <c r="K61" s="10">
        <v>0</v>
      </c>
      <c r="L61" s="12">
        <f t="shared" si="18"/>
        <v>0</v>
      </c>
      <c r="M61" s="10">
        <v>0</v>
      </c>
      <c r="N61" s="10">
        <v>0</v>
      </c>
      <c r="O61" s="10">
        <v>0</v>
      </c>
      <c r="P61" s="10">
        <v>0</v>
      </c>
      <c r="Q61" s="10">
        <v>0</v>
      </c>
      <c r="R61" s="11">
        <f t="shared" si="4"/>
        <v>2320903</v>
      </c>
      <c r="S61" s="1"/>
    </row>
    <row r="62" spans="1:21" ht="25.5" customHeight="1">
      <c r="A62" s="1"/>
      <c r="B62" s="4" t="s">
        <v>96</v>
      </c>
      <c r="C62" s="4" t="s">
        <v>95</v>
      </c>
      <c r="D62" s="4" t="s">
        <v>85</v>
      </c>
      <c r="E62" s="107" t="s">
        <v>94</v>
      </c>
      <c r="F62" s="107"/>
      <c r="G62" s="12">
        <f t="shared" si="17"/>
        <v>70560</v>
      </c>
      <c r="H62" s="10">
        <v>70560</v>
      </c>
      <c r="I62" s="10">
        <v>48000</v>
      </c>
      <c r="J62" s="10">
        <v>11000</v>
      </c>
      <c r="K62" s="10">
        <v>0</v>
      </c>
      <c r="L62" s="12">
        <f t="shared" si="18"/>
        <v>0</v>
      </c>
      <c r="M62" s="10">
        <v>0</v>
      </c>
      <c r="N62" s="10">
        <v>0</v>
      </c>
      <c r="O62" s="10">
        <v>0</v>
      </c>
      <c r="P62" s="10">
        <v>0</v>
      </c>
      <c r="Q62" s="10">
        <v>0</v>
      </c>
      <c r="R62" s="11">
        <f t="shared" si="4"/>
        <v>70560</v>
      </c>
      <c r="S62" s="1"/>
    </row>
    <row r="63" spans="1:21" ht="24.75" customHeight="1">
      <c r="A63" s="1"/>
      <c r="B63" s="4" t="s">
        <v>93</v>
      </c>
      <c r="C63" s="4" t="s">
        <v>92</v>
      </c>
      <c r="D63" s="4" t="s">
        <v>85</v>
      </c>
      <c r="E63" s="107" t="s">
        <v>91</v>
      </c>
      <c r="F63" s="107"/>
      <c r="G63" s="12">
        <f t="shared" si="17"/>
        <v>902232</v>
      </c>
      <c r="H63" s="10">
        <v>902232</v>
      </c>
      <c r="I63" s="10">
        <v>739530</v>
      </c>
      <c r="J63" s="10">
        <v>0</v>
      </c>
      <c r="K63" s="10">
        <v>0</v>
      </c>
      <c r="L63" s="12">
        <f t="shared" si="18"/>
        <v>0</v>
      </c>
      <c r="M63" s="10">
        <v>0</v>
      </c>
      <c r="N63" s="10">
        <v>0</v>
      </c>
      <c r="O63" s="10">
        <v>0</v>
      </c>
      <c r="P63" s="10">
        <v>0</v>
      </c>
      <c r="Q63" s="10">
        <v>0</v>
      </c>
      <c r="R63" s="11">
        <f t="shared" si="4"/>
        <v>902232</v>
      </c>
      <c r="S63" s="1"/>
    </row>
    <row r="64" spans="1:21" ht="23.25" customHeight="1">
      <c r="A64" s="1"/>
      <c r="B64" s="4" t="s">
        <v>90</v>
      </c>
      <c r="C64" s="4" t="s">
        <v>89</v>
      </c>
      <c r="D64" s="4" t="s">
        <v>85</v>
      </c>
      <c r="E64" s="107" t="s">
        <v>88</v>
      </c>
      <c r="F64" s="107"/>
      <c r="G64" s="12">
        <f t="shared" si="17"/>
        <v>124900</v>
      </c>
      <c r="H64" s="10">
        <v>124900</v>
      </c>
      <c r="I64" s="10">
        <v>102380</v>
      </c>
      <c r="J64" s="10"/>
      <c r="K64" s="10"/>
      <c r="L64" s="12">
        <f t="shared" si="18"/>
        <v>0</v>
      </c>
      <c r="M64" s="10"/>
      <c r="N64" s="10"/>
      <c r="O64" s="10"/>
      <c r="P64" s="10"/>
      <c r="Q64" s="10"/>
      <c r="R64" s="11">
        <f t="shared" si="4"/>
        <v>124900</v>
      </c>
      <c r="S64" s="1"/>
    </row>
    <row r="65" spans="1:19" ht="0.75" customHeight="1">
      <c r="A65" s="1"/>
      <c r="B65" s="4" t="s">
        <v>87</v>
      </c>
      <c r="C65" s="4" t="s">
        <v>86</v>
      </c>
      <c r="D65" s="4" t="s">
        <v>85</v>
      </c>
      <c r="E65" s="107" t="s">
        <v>84</v>
      </c>
      <c r="F65" s="107"/>
      <c r="G65" s="12">
        <f t="shared" si="17"/>
        <v>0</v>
      </c>
      <c r="H65" s="10"/>
      <c r="I65" s="10"/>
      <c r="J65" s="10"/>
      <c r="K65" s="10"/>
      <c r="L65" s="12">
        <f t="shared" si="18"/>
        <v>0</v>
      </c>
      <c r="M65" s="10"/>
      <c r="N65" s="10"/>
      <c r="O65" s="10"/>
      <c r="P65" s="10"/>
      <c r="Q65" s="10"/>
      <c r="R65" s="11">
        <f t="shared" si="4"/>
        <v>0</v>
      </c>
      <c r="S65" s="1"/>
    </row>
    <row r="66" spans="1:19" ht="66" customHeight="1">
      <c r="A66" s="1"/>
      <c r="B66" s="19" t="s">
        <v>520</v>
      </c>
      <c r="C66" s="4">
        <v>1184</v>
      </c>
      <c r="D66" s="4" t="s">
        <v>85</v>
      </c>
      <c r="E66" s="107" t="s">
        <v>521</v>
      </c>
      <c r="F66" s="107"/>
      <c r="G66" s="12">
        <f>H66+K66</f>
        <v>0</v>
      </c>
      <c r="H66" s="10"/>
      <c r="I66" s="10"/>
      <c r="J66" s="10"/>
      <c r="K66" s="10"/>
      <c r="L66" s="12">
        <f>N66+Q66</f>
        <v>760800</v>
      </c>
      <c r="M66" s="10">
        <v>760800</v>
      </c>
      <c r="N66" s="10"/>
      <c r="O66" s="10"/>
      <c r="P66" s="10"/>
      <c r="Q66" s="10">
        <v>760800</v>
      </c>
      <c r="R66" s="11">
        <f>G66+L66</f>
        <v>760800</v>
      </c>
      <c r="S66" s="1"/>
    </row>
    <row r="67" spans="1:19" ht="32.25" customHeight="1">
      <c r="A67" s="1"/>
      <c r="B67" s="19" t="s">
        <v>522</v>
      </c>
      <c r="C67" s="4">
        <v>1600</v>
      </c>
      <c r="D67" s="4" t="s">
        <v>85</v>
      </c>
      <c r="E67" s="107" t="s">
        <v>523</v>
      </c>
      <c r="F67" s="107"/>
      <c r="G67" s="12">
        <f>H67+K67</f>
        <v>1865100</v>
      </c>
      <c r="H67" s="10">
        <v>1865100</v>
      </c>
      <c r="I67" s="10">
        <v>1528770</v>
      </c>
      <c r="J67" s="10"/>
      <c r="K67" s="10"/>
      <c r="L67" s="12">
        <f>N67+Q67</f>
        <v>0</v>
      </c>
      <c r="M67" s="10"/>
      <c r="N67" s="10"/>
      <c r="O67" s="10"/>
      <c r="P67" s="10"/>
      <c r="Q67" s="10"/>
      <c r="R67" s="11">
        <f>G67+L67</f>
        <v>1865100</v>
      </c>
      <c r="S67" s="1"/>
    </row>
    <row r="68" spans="1:19" ht="39.75" customHeight="1">
      <c r="A68" s="1"/>
      <c r="B68" s="19" t="s">
        <v>524</v>
      </c>
      <c r="C68" s="4">
        <v>1403</v>
      </c>
      <c r="D68" s="4" t="s">
        <v>85</v>
      </c>
      <c r="E68" s="112" t="s">
        <v>525</v>
      </c>
      <c r="F68" s="113"/>
      <c r="G68" s="12">
        <f>H68+K68</f>
        <v>0</v>
      </c>
      <c r="H68" s="10"/>
      <c r="I68" s="10"/>
      <c r="J68" s="10"/>
      <c r="K68" s="10"/>
      <c r="L68" s="12">
        <f>N68+Q68</f>
        <v>1218100</v>
      </c>
      <c r="M68" s="10"/>
      <c r="N68" s="10">
        <v>1218100</v>
      </c>
      <c r="O68" s="10"/>
      <c r="P68" s="10"/>
      <c r="Q68" s="10"/>
      <c r="R68" s="11">
        <f>G68+L68</f>
        <v>1218100</v>
      </c>
      <c r="S68" s="1"/>
    </row>
    <row r="69" spans="1:19" ht="14.25" hidden="1" customHeight="1">
      <c r="A69" s="1"/>
      <c r="B69" s="19" t="s">
        <v>482</v>
      </c>
      <c r="C69" s="4">
        <v>1271</v>
      </c>
      <c r="D69" s="4" t="s">
        <v>85</v>
      </c>
      <c r="E69" s="112" t="s">
        <v>393</v>
      </c>
      <c r="F69" s="113"/>
      <c r="G69" s="12"/>
      <c r="H69" s="10"/>
      <c r="I69" s="10"/>
      <c r="J69" s="10"/>
      <c r="K69" s="10"/>
      <c r="L69" s="12">
        <f>N69+Q69</f>
        <v>0</v>
      </c>
      <c r="M69" s="10"/>
      <c r="N69" s="10"/>
      <c r="O69" s="10"/>
      <c r="P69" s="10"/>
      <c r="Q69" s="10"/>
      <c r="R69" s="11">
        <f>G69+L69</f>
        <v>0</v>
      </c>
      <c r="S69" s="1"/>
    </row>
    <row r="70" spans="1:19" ht="14.25" hidden="1" customHeight="1">
      <c r="A70" s="1"/>
      <c r="B70" s="5" t="s">
        <v>11</v>
      </c>
      <c r="C70" s="5" t="s">
        <v>83</v>
      </c>
      <c r="D70" s="3" t="s">
        <v>11</v>
      </c>
      <c r="E70" s="108" t="s">
        <v>82</v>
      </c>
      <c r="F70" s="108"/>
      <c r="G70" s="11">
        <f>G71</f>
        <v>0</v>
      </c>
      <c r="H70" s="11">
        <f t="shared" ref="H70:R70" si="19">H71</f>
        <v>0</v>
      </c>
      <c r="I70" s="11">
        <f t="shared" si="19"/>
        <v>0</v>
      </c>
      <c r="J70" s="11">
        <f t="shared" si="19"/>
        <v>0</v>
      </c>
      <c r="K70" s="11">
        <f t="shared" si="19"/>
        <v>0</v>
      </c>
      <c r="L70" s="11">
        <f t="shared" si="19"/>
        <v>0</v>
      </c>
      <c r="M70" s="11">
        <f t="shared" si="19"/>
        <v>0</v>
      </c>
      <c r="N70" s="11">
        <f t="shared" si="19"/>
        <v>0</v>
      </c>
      <c r="O70" s="11">
        <f t="shared" si="19"/>
        <v>0</v>
      </c>
      <c r="P70" s="11">
        <f t="shared" si="19"/>
        <v>0</v>
      </c>
      <c r="Q70" s="11">
        <f t="shared" si="19"/>
        <v>0</v>
      </c>
      <c r="R70" s="11">
        <f t="shared" si="19"/>
        <v>0</v>
      </c>
      <c r="S70" s="1"/>
    </row>
    <row r="71" spans="1:19" ht="13.5" hidden="1" customHeight="1">
      <c r="A71" s="1"/>
      <c r="B71" s="4" t="s">
        <v>81</v>
      </c>
      <c r="C71" s="4" t="s">
        <v>80</v>
      </c>
      <c r="D71" s="4" t="s">
        <v>79</v>
      </c>
      <c r="E71" s="107" t="s">
        <v>78</v>
      </c>
      <c r="F71" s="107"/>
      <c r="G71" s="12">
        <f>H71+K71</f>
        <v>0</v>
      </c>
      <c r="H71" s="10"/>
      <c r="I71" s="10"/>
      <c r="J71" s="10"/>
      <c r="K71" s="10"/>
      <c r="L71" s="12">
        <f>N71+Q71</f>
        <v>0</v>
      </c>
      <c r="M71" s="10"/>
      <c r="N71" s="10"/>
      <c r="O71" s="10"/>
      <c r="P71" s="10"/>
      <c r="Q71" s="10"/>
      <c r="R71" s="11">
        <f t="shared" si="4"/>
        <v>0</v>
      </c>
      <c r="S71" s="1"/>
    </row>
    <row r="72" spans="1:19" ht="12" hidden="1" customHeight="1">
      <c r="A72" s="1"/>
      <c r="B72" s="5" t="s">
        <v>11</v>
      </c>
      <c r="C72" s="5" t="s">
        <v>77</v>
      </c>
      <c r="D72" s="3" t="s">
        <v>11</v>
      </c>
      <c r="E72" s="108" t="s">
        <v>76</v>
      </c>
      <c r="F72" s="108"/>
      <c r="G72" s="11">
        <f>G73</f>
        <v>0</v>
      </c>
      <c r="H72" s="11">
        <f t="shared" ref="H72:R72" si="20">H73</f>
        <v>0</v>
      </c>
      <c r="I72" s="11">
        <f t="shared" si="20"/>
        <v>0</v>
      </c>
      <c r="J72" s="11">
        <f t="shared" si="20"/>
        <v>0</v>
      </c>
      <c r="K72" s="11">
        <f t="shared" si="20"/>
        <v>0</v>
      </c>
      <c r="L72" s="11">
        <f t="shared" si="20"/>
        <v>0</v>
      </c>
      <c r="M72" s="11">
        <f t="shared" si="20"/>
        <v>0</v>
      </c>
      <c r="N72" s="11">
        <f t="shared" si="20"/>
        <v>0</v>
      </c>
      <c r="O72" s="11">
        <f t="shared" si="20"/>
        <v>0</v>
      </c>
      <c r="P72" s="11">
        <f t="shared" si="20"/>
        <v>0</v>
      </c>
      <c r="Q72" s="11">
        <f t="shared" si="20"/>
        <v>0</v>
      </c>
      <c r="R72" s="11">
        <f t="shared" si="20"/>
        <v>0</v>
      </c>
      <c r="S72" s="1"/>
    </row>
    <row r="73" spans="1:19" ht="14.25" hidden="1" customHeight="1">
      <c r="A73" s="1"/>
      <c r="B73" s="4" t="s">
        <v>75</v>
      </c>
      <c r="C73" s="4" t="s">
        <v>74</v>
      </c>
      <c r="D73" s="4" t="s">
        <v>73</v>
      </c>
      <c r="E73" s="107" t="s">
        <v>72</v>
      </c>
      <c r="F73" s="107"/>
      <c r="G73" s="12">
        <f>H73+K73</f>
        <v>0</v>
      </c>
      <c r="H73" s="10"/>
      <c r="I73" s="10"/>
      <c r="J73" s="10"/>
      <c r="K73" s="10"/>
      <c r="L73" s="12">
        <f>N73+Q73</f>
        <v>0</v>
      </c>
      <c r="M73" s="10"/>
      <c r="N73" s="10"/>
      <c r="O73" s="10"/>
      <c r="P73" s="10"/>
      <c r="Q73" s="10"/>
      <c r="R73" s="11">
        <f t="shared" si="4"/>
        <v>0</v>
      </c>
      <c r="S73" s="1"/>
    </row>
    <row r="74" spans="1:19" ht="18" customHeight="1">
      <c r="A74" s="1"/>
      <c r="B74" s="5" t="s">
        <v>71</v>
      </c>
      <c r="C74" s="5" t="s">
        <v>11</v>
      </c>
      <c r="D74" s="3" t="s">
        <v>11</v>
      </c>
      <c r="E74" s="108" t="s">
        <v>69</v>
      </c>
      <c r="F74" s="108"/>
      <c r="G74" s="11">
        <f>G75</f>
        <v>11959851</v>
      </c>
      <c r="H74" s="11">
        <f t="shared" ref="H74:R74" si="21">H75</f>
        <v>11959851</v>
      </c>
      <c r="I74" s="11">
        <f t="shared" si="21"/>
        <v>8635746</v>
      </c>
      <c r="J74" s="11">
        <f t="shared" si="21"/>
        <v>575700</v>
      </c>
      <c r="K74" s="11">
        <f t="shared" si="21"/>
        <v>0</v>
      </c>
      <c r="L74" s="11">
        <f t="shared" si="21"/>
        <v>236700</v>
      </c>
      <c r="M74" s="11">
        <f t="shared" si="21"/>
        <v>0</v>
      </c>
      <c r="N74" s="11">
        <f t="shared" si="21"/>
        <v>236700</v>
      </c>
      <c r="O74" s="11">
        <f t="shared" si="21"/>
        <v>79000</v>
      </c>
      <c r="P74" s="11">
        <f t="shared" si="21"/>
        <v>35500</v>
      </c>
      <c r="Q74" s="11">
        <f t="shared" si="21"/>
        <v>0</v>
      </c>
      <c r="R74" s="11">
        <f t="shared" si="21"/>
        <v>12196551</v>
      </c>
      <c r="S74" s="1"/>
    </row>
    <row r="75" spans="1:19" ht="18" customHeight="1">
      <c r="A75" s="1"/>
      <c r="B75" s="5" t="s">
        <v>70</v>
      </c>
      <c r="C75" s="5" t="s">
        <v>11</v>
      </c>
      <c r="D75" s="3" t="s">
        <v>11</v>
      </c>
      <c r="E75" s="108" t="s">
        <v>69</v>
      </c>
      <c r="F75" s="108"/>
      <c r="G75" s="11">
        <f>G76+G78+G80+G86</f>
        <v>11959851</v>
      </c>
      <c r="H75" s="11">
        <f t="shared" ref="H75:R75" si="22">H76+H78+H80+H86</f>
        <v>11959851</v>
      </c>
      <c r="I75" s="11">
        <f t="shared" si="22"/>
        <v>8635746</v>
      </c>
      <c r="J75" s="11">
        <f t="shared" si="22"/>
        <v>575700</v>
      </c>
      <c r="K75" s="11">
        <f t="shared" si="22"/>
        <v>0</v>
      </c>
      <c r="L75" s="11">
        <f t="shared" si="22"/>
        <v>236700</v>
      </c>
      <c r="M75" s="11">
        <f t="shared" si="22"/>
        <v>0</v>
      </c>
      <c r="N75" s="11">
        <f t="shared" si="22"/>
        <v>236700</v>
      </c>
      <c r="O75" s="11">
        <f t="shared" si="22"/>
        <v>79000</v>
      </c>
      <c r="P75" s="11">
        <f t="shared" si="22"/>
        <v>35500</v>
      </c>
      <c r="Q75" s="11">
        <f t="shared" si="22"/>
        <v>0</v>
      </c>
      <c r="R75" s="11">
        <f t="shared" si="22"/>
        <v>12196551</v>
      </c>
      <c r="S75" s="1"/>
    </row>
    <row r="76" spans="1:19" ht="14.1" customHeight="1">
      <c r="A76" s="1"/>
      <c r="B76" s="5" t="s">
        <v>11</v>
      </c>
      <c r="C76" s="5" t="s">
        <v>35</v>
      </c>
      <c r="D76" s="3" t="s">
        <v>11</v>
      </c>
      <c r="E76" s="108" t="s">
        <v>34</v>
      </c>
      <c r="F76" s="108"/>
      <c r="G76" s="11">
        <f>G77</f>
        <v>991176</v>
      </c>
      <c r="H76" s="11">
        <f t="shared" ref="H76:R76" si="23">H77</f>
        <v>991176</v>
      </c>
      <c r="I76" s="11">
        <f t="shared" si="23"/>
        <v>800890</v>
      </c>
      <c r="J76" s="11">
        <f t="shared" si="23"/>
        <v>5200</v>
      </c>
      <c r="K76" s="11">
        <f t="shared" si="23"/>
        <v>0</v>
      </c>
      <c r="L76" s="11">
        <f t="shared" si="23"/>
        <v>0</v>
      </c>
      <c r="M76" s="11">
        <f t="shared" si="23"/>
        <v>0</v>
      </c>
      <c r="N76" s="11">
        <f t="shared" si="23"/>
        <v>0</v>
      </c>
      <c r="O76" s="11">
        <f t="shared" si="23"/>
        <v>0</v>
      </c>
      <c r="P76" s="11">
        <f t="shared" si="23"/>
        <v>0</v>
      </c>
      <c r="Q76" s="11">
        <f t="shared" si="23"/>
        <v>0</v>
      </c>
      <c r="R76" s="11">
        <f t="shared" si="23"/>
        <v>991176</v>
      </c>
      <c r="S76" s="1"/>
    </row>
    <row r="77" spans="1:19" ht="26.1" customHeight="1">
      <c r="A77" s="1"/>
      <c r="B77" s="4" t="s">
        <v>68</v>
      </c>
      <c r="C77" s="4" t="s">
        <v>32</v>
      </c>
      <c r="D77" s="4" t="s">
        <v>31</v>
      </c>
      <c r="E77" s="107" t="s">
        <v>30</v>
      </c>
      <c r="F77" s="107"/>
      <c r="G77" s="12">
        <f>H77+K77</f>
        <v>991176</v>
      </c>
      <c r="H77" s="10">
        <v>991176</v>
      </c>
      <c r="I77" s="10">
        <v>800890</v>
      </c>
      <c r="J77" s="10">
        <v>5200</v>
      </c>
      <c r="K77" s="10">
        <v>0</v>
      </c>
      <c r="L77" s="12">
        <f>N77+Q77</f>
        <v>0</v>
      </c>
      <c r="M77" s="10">
        <v>0</v>
      </c>
      <c r="N77" s="10">
        <v>0</v>
      </c>
      <c r="O77" s="10">
        <v>0</v>
      </c>
      <c r="P77" s="10">
        <v>0</v>
      </c>
      <c r="Q77" s="10">
        <v>0</v>
      </c>
      <c r="R77" s="11">
        <f t="shared" si="4"/>
        <v>991176</v>
      </c>
      <c r="S77" s="1"/>
    </row>
    <row r="78" spans="1:19" ht="14.1" customHeight="1">
      <c r="A78" s="1"/>
      <c r="B78" s="5" t="s">
        <v>11</v>
      </c>
      <c r="C78" s="5" t="s">
        <v>67</v>
      </c>
      <c r="D78" s="3" t="s">
        <v>11</v>
      </c>
      <c r="E78" s="108" t="s">
        <v>66</v>
      </c>
      <c r="F78" s="108"/>
      <c r="G78" s="11">
        <f>G79</f>
        <v>2314341</v>
      </c>
      <c r="H78" s="11">
        <f t="shared" ref="H78:R78" si="24">H79</f>
        <v>2314341</v>
      </c>
      <c r="I78" s="11">
        <f t="shared" si="24"/>
        <v>1726919</v>
      </c>
      <c r="J78" s="11">
        <f t="shared" si="24"/>
        <v>160000</v>
      </c>
      <c r="K78" s="11">
        <f t="shared" si="24"/>
        <v>0</v>
      </c>
      <c r="L78" s="11">
        <f t="shared" si="24"/>
        <v>176700</v>
      </c>
      <c r="M78" s="11">
        <f t="shared" si="24"/>
        <v>0</v>
      </c>
      <c r="N78" s="11">
        <f t="shared" si="24"/>
        <v>176700</v>
      </c>
      <c r="O78" s="11">
        <f t="shared" si="24"/>
        <v>79000</v>
      </c>
      <c r="P78" s="11">
        <f t="shared" si="24"/>
        <v>35500</v>
      </c>
      <c r="Q78" s="11">
        <f t="shared" si="24"/>
        <v>0</v>
      </c>
      <c r="R78" s="11">
        <f t="shared" si="24"/>
        <v>2491041</v>
      </c>
      <c r="S78" s="1"/>
    </row>
    <row r="79" spans="1:19" ht="18" customHeight="1">
      <c r="A79" s="1"/>
      <c r="B79" s="4" t="s">
        <v>65</v>
      </c>
      <c r="C79" s="4" t="s">
        <v>64</v>
      </c>
      <c r="D79" s="4" t="s">
        <v>63</v>
      </c>
      <c r="E79" s="107" t="s">
        <v>62</v>
      </c>
      <c r="F79" s="107"/>
      <c r="G79" s="12">
        <f>H79+K79</f>
        <v>2314341</v>
      </c>
      <c r="H79" s="10">
        <v>2314341</v>
      </c>
      <c r="I79" s="10">
        <v>1726919</v>
      </c>
      <c r="J79" s="10">
        <v>160000</v>
      </c>
      <c r="K79" s="10">
        <v>0</v>
      </c>
      <c r="L79" s="12">
        <f>N79+Q79</f>
        <v>176700</v>
      </c>
      <c r="M79" s="10">
        <v>0</v>
      </c>
      <c r="N79" s="10">
        <v>176700</v>
      </c>
      <c r="O79" s="10">
        <v>79000</v>
      </c>
      <c r="P79" s="10">
        <v>35500</v>
      </c>
      <c r="Q79" s="10">
        <v>0</v>
      </c>
      <c r="R79" s="11">
        <f t="shared" si="4"/>
        <v>2491041</v>
      </c>
      <c r="S79" s="1"/>
    </row>
    <row r="80" spans="1:19" ht="14.1" customHeight="1">
      <c r="A80" s="1"/>
      <c r="B80" s="5" t="s">
        <v>11</v>
      </c>
      <c r="C80" s="5" t="s">
        <v>61</v>
      </c>
      <c r="D80" s="3" t="s">
        <v>11</v>
      </c>
      <c r="E80" s="108" t="s">
        <v>60</v>
      </c>
      <c r="F80" s="108"/>
      <c r="G80" s="11">
        <f>G81+G82+G83+G84+G85</f>
        <v>6978689</v>
      </c>
      <c r="H80" s="11">
        <f>H81+H82+H83+H84+H85</f>
        <v>6978689</v>
      </c>
      <c r="I80" s="11">
        <f t="shared" ref="I80:R80" si="25">I81+I82+I83+I84+I85</f>
        <v>4784130</v>
      </c>
      <c r="J80" s="11">
        <f t="shared" si="25"/>
        <v>410500</v>
      </c>
      <c r="K80" s="11">
        <f t="shared" si="25"/>
        <v>0</v>
      </c>
      <c r="L80" s="11">
        <f t="shared" si="25"/>
        <v>60000</v>
      </c>
      <c r="M80" s="11">
        <f t="shared" si="25"/>
        <v>0</v>
      </c>
      <c r="N80" s="11">
        <f t="shared" si="25"/>
        <v>60000</v>
      </c>
      <c r="O80" s="11">
        <f t="shared" si="25"/>
        <v>0</v>
      </c>
      <c r="P80" s="11">
        <f t="shared" si="25"/>
        <v>0</v>
      </c>
      <c r="Q80" s="11">
        <f t="shared" si="25"/>
        <v>0</v>
      </c>
      <c r="R80" s="11">
        <f t="shared" si="25"/>
        <v>7038689</v>
      </c>
      <c r="S80" s="1"/>
    </row>
    <row r="81" spans="1:21" ht="14.1" customHeight="1">
      <c r="A81" s="1"/>
      <c r="B81" s="4" t="s">
        <v>59</v>
      </c>
      <c r="C81" s="4" t="s">
        <v>58</v>
      </c>
      <c r="D81" s="4" t="s">
        <v>54</v>
      </c>
      <c r="E81" s="107" t="s">
        <v>57</v>
      </c>
      <c r="F81" s="107"/>
      <c r="G81" s="12">
        <f>H81+K81</f>
        <v>1886047</v>
      </c>
      <c r="H81" s="10">
        <v>1886047</v>
      </c>
      <c r="I81" s="10">
        <v>1328686</v>
      </c>
      <c r="J81" s="10">
        <v>96000</v>
      </c>
      <c r="K81" s="10">
        <v>0</v>
      </c>
      <c r="L81" s="12">
        <f>N81+Q81</f>
        <v>0</v>
      </c>
      <c r="M81" s="10">
        <v>0</v>
      </c>
      <c r="N81" s="10">
        <v>0</v>
      </c>
      <c r="O81" s="10">
        <v>0</v>
      </c>
      <c r="P81" s="10">
        <v>0</v>
      </c>
      <c r="Q81" s="10">
        <v>0</v>
      </c>
      <c r="R81" s="11">
        <f t="shared" si="4"/>
        <v>1886047</v>
      </c>
      <c r="S81" s="1"/>
    </row>
    <row r="82" spans="1:21" ht="14.1" customHeight="1">
      <c r="A82" s="1"/>
      <c r="B82" s="4" t="s">
        <v>56</v>
      </c>
      <c r="C82" s="4" t="s">
        <v>55</v>
      </c>
      <c r="D82" s="4" t="s">
        <v>54</v>
      </c>
      <c r="E82" s="107" t="s">
        <v>53</v>
      </c>
      <c r="F82" s="107"/>
      <c r="G82" s="12">
        <f>H82+K82</f>
        <v>384916</v>
      </c>
      <c r="H82" s="10">
        <v>384916</v>
      </c>
      <c r="I82" s="10">
        <v>218390</v>
      </c>
      <c r="J82" s="10">
        <v>69000</v>
      </c>
      <c r="K82" s="10">
        <v>0</v>
      </c>
      <c r="L82" s="12">
        <f>N82+Q82</f>
        <v>0</v>
      </c>
      <c r="M82" s="10">
        <v>0</v>
      </c>
      <c r="N82" s="10">
        <v>0</v>
      </c>
      <c r="O82" s="10">
        <v>0</v>
      </c>
      <c r="P82" s="10">
        <v>0</v>
      </c>
      <c r="Q82" s="10">
        <v>0</v>
      </c>
      <c r="R82" s="11">
        <f t="shared" si="4"/>
        <v>384916</v>
      </c>
      <c r="S82" s="1"/>
    </row>
    <row r="83" spans="1:21" ht="26.1" customHeight="1">
      <c r="A83" s="1"/>
      <c r="B83" s="4" t="s">
        <v>52</v>
      </c>
      <c r="C83" s="4" t="s">
        <v>51</v>
      </c>
      <c r="D83" s="4" t="s">
        <v>50</v>
      </c>
      <c r="E83" s="107" t="s">
        <v>49</v>
      </c>
      <c r="F83" s="107"/>
      <c r="G83" s="12">
        <f>H83+K83</f>
        <v>3718440</v>
      </c>
      <c r="H83" s="10">
        <v>3718440</v>
      </c>
      <c r="I83" s="10">
        <v>2586000</v>
      </c>
      <c r="J83" s="10">
        <v>184500</v>
      </c>
      <c r="K83" s="10">
        <v>0</v>
      </c>
      <c r="L83" s="12">
        <f>N83+Q83</f>
        <v>60000</v>
      </c>
      <c r="M83" s="10">
        <v>0</v>
      </c>
      <c r="N83" s="10">
        <v>60000</v>
      </c>
      <c r="O83" s="10">
        <v>0</v>
      </c>
      <c r="P83" s="10">
        <v>0</v>
      </c>
      <c r="Q83" s="10">
        <v>0</v>
      </c>
      <c r="R83" s="11">
        <f t="shared" si="4"/>
        <v>3778440</v>
      </c>
      <c r="S83" s="1"/>
    </row>
    <row r="84" spans="1:21" ht="18" customHeight="1">
      <c r="A84" s="1"/>
      <c r="B84" s="4" t="s">
        <v>48</v>
      </c>
      <c r="C84" s="4" t="s">
        <v>47</v>
      </c>
      <c r="D84" s="4" t="s">
        <v>43</v>
      </c>
      <c r="E84" s="107" t="s">
        <v>46</v>
      </c>
      <c r="F84" s="107"/>
      <c r="G84" s="12">
        <f>H84+K84</f>
        <v>889286</v>
      </c>
      <c r="H84" s="10">
        <v>889286</v>
      </c>
      <c r="I84" s="10">
        <v>651054</v>
      </c>
      <c r="J84" s="10">
        <v>61000</v>
      </c>
      <c r="K84" s="10">
        <v>0</v>
      </c>
      <c r="L84" s="12">
        <f>N84+Q84</f>
        <v>0</v>
      </c>
      <c r="M84" s="10">
        <v>0</v>
      </c>
      <c r="N84" s="10">
        <v>0</v>
      </c>
      <c r="O84" s="10">
        <v>0</v>
      </c>
      <c r="P84" s="10">
        <v>0</v>
      </c>
      <c r="Q84" s="10">
        <v>0</v>
      </c>
      <c r="R84" s="11">
        <f t="shared" si="4"/>
        <v>889286</v>
      </c>
      <c r="S84" s="1"/>
    </row>
    <row r="85" spans="1:21" ht="14.1" customHeight="1">
      <c r="A85" s="1"/>
      <c r="B85" s="4" t="s">
        <v>45</v>
      </c>
      <c r="C85" s="4" t="s">
        <v>44</v>
      </c>
      <c r="D85" s="4" t="s">
        <v>43</v>
      </c>
      <c r="E85" s="107" t="s">
        <v>42</v>
      </c>
      <c r="F85" s="107"/>
      <c r="G85" s="12">
        <f>H85+K85</f>
        <v>100000</v>
      </c>
      <c r="H85" s="10">
        <v>100000</v>
      </c>
      <c r="I85" s="10"/>
      <c r="J85" s="10"/>
      <c r="K85" s="10">
        <v>0</v>
      </c>
      <c r="L85" s="12">
        <f>N85+Q85</f>
        <v>0</v>
      </c>
      <c r="M85" s="10">
        <v>0</v>
      </c>
      <c r="N85" s="10">
        <v>0</v>
      </c>
      <c r="O85" s="10">
        <v>0</v>
      </c>
      <c r="P85" s="10">
        <v>0</v>
      </c>
      <c r="Q85" s="10">
        <v>0</v>
      </c>
      <c r="R85" s="11">
        <f t="shared" si="4"/>
        <v>100000</v>
      </c>
      <c r="S85" s="1"/>
    </row>
    <row r="86" spans="1:21" ht="14.1" customHeight="1">
      <c r="A86" s="1"/>
      <c r="B86" s="5" t="s">
        <v>11</v>
      </c>
      <c r="C86" s="5" t="s">
        <v>41</v>
      </c>
      <c r="D86" s="3" t="s">
        <v>11</v>
      </c>
      <c r="E86" s="108" t="s">
        <v>40</v>
      </c>
      <c r="F86" s="108"/>
      <c r="G86" s="11">
        <f>G87+G88</f>
        <v>1675645</v>
      </c>
      <c r="H86" s="11">
        <f t="shared" ref="H86:R86" si="26">H87+H88</f>
        <v>1675645</v>
      </c>
      <c r="I86" s="11">
        <f t="shared" si="26"/>
        <v>1323807</v>
      </c>
      <c r="J86" s="11">
        <f t="shared" si="26"/>
        <v>0</v>
      </c>
      <c r="K86" s="11">
        <f t="shared" si="26"/>
        <v>0</v>
      </c>
      <c r="L86" s="11">
        <f t="shared" si="26"/>
        <v>0</v>
      </c>
      <c r="M86" s="11">
        <f t="shared" si="26"/>
        <v>0</v>
      </c>
      <c r="N86" s="11">
        <f t="shared" si="26"/>
        <v>0</v>
      </c>
      <c r="O86" s="11">
        <f t="shared" si="26"/>
        <v>0</v>
      </c>
      <c r="P86" s="11">
        <f t="shared" si="26"/>
        <v>0</v>
      </c>
      <c r="Q86" s="11">
        <f t="shared" si="26"/>
        <v>0</v>
      </c>
      <c r="R86" s="11">
        <f t="shared" si="26"/>
        <v>1675645</v>
      </c>
      <c r="S86" s="1"/>
    </row>
    <row r="87" spans="1:21" ht="18.75" customHeight="1">
      <c r="A87" s="1"/>
      <c r="B87" s="4">
        <v>1015011</v>
      </c>
      <c r="C87" s="4">
        <v>5011</v>
      </c>
      <c r="D87" s="4" t="s">
        <v>39</v>
      </c>
      <c r="E87" s="107" t="s">
        <v>233</v>
      </c>
      <c r="F87" s="107"/>
      <c r="G87" s="12">
        <f>H87+K87</f>
        <v>25600</v>
      </c>
      <c r="H87" s="10">
        <v>25600</v>
      </c>
      <c r="I87" s="10"/>
      <c r="J87" s="10"/>
      <c r="K87" s="10">
        <v>0</v>
      </c>
      <c r="L87" s="12">
        <f>N87+Q87</f>
        <v>0</v>
      </c>
      <c r="M87" s="10">
        <v>0</v>
      </c>
      <c r="N87" s="10">
        <v>0</v>
      </c>
      <c r="O87" s="10">
        <v>0</v>
      </c>
      <c r="P87" s="10">
        <v>0</v>
      </c>
      <c r="Q87" s="10">
        <v>0</v>
      </c>
      <c r="R87" s="11">
        <f t="shared" si="4"/>
        <v>25600</v>
      </c>
      <c r="S87" s="1"/>
    </row>
    <row r="88" spans="1:21" ht="26.1" customHeight="1">
      <c r="A88" s="1"/>
      <c r="B88" s="4">
        <v>1015031</v>
      </c>
      <c r="C88" s="4">
        <v>5031</v>
      </c>
      <c r="D88" s="19" t="s">
        <v>39</v>
      </c>
      <c r="E88" s="110" t="s">
        <v>512</v>
      </c>
      <c r="F88" s="111"/>
      <c r="G88" s="12">
        <f>H88</f>
        <v>1650045</v>
      </c>
      <c r="H88" s="10">
        <v>1650045</v>
      </c>
      <c r="I88" s="10">
        <v>1323807</v>
      </c>
      <c r="J88" s="10"/>
      <c r="K88" s="10">
        <v>0</v>
      </c>
      <c r="L88" s="12">
        <f>N88+Q88</f>
        <v>0</v>
      </c>
      <c r="M88" s="10">
        <v>0</v>
      </c>
      <c r="N88" s="10">
        <v>0</v>
      </c>
      <c r="O88" s="10">
        <v>0</v>
      </c>
      <c r="P88" s="10">
        <v>0</v>
      </c>
      <c r="Q88" s="10">
        <v>0</v>
      </c>
      <c r="R88" s="11">
        <f t="shared" si="4"/>
        <v>1650045</v>
      </c>
      <c r="S88" s="1"/>
    </row>
    <row r="89" spans="1:21" ht="18" customHeight="1">
      <c r="A89" s="1"/>
      <c r="B89" s="5" t="s">
        <v>38</v>
      </c>
      <c r="C89" s="5" t="s">
        <v>11</v>
      </c>
      <c r="D89" s="3" t="s">
        <v>11</v>
      </c>
      <c r="E89" s="108" t="s">
        <v>36</v>
      </c>
      <c r="F89" s="108"/>
      <c r="G89" s="11">
        <f>G90</f>
        <v>3035465</v>
      </c>
      <c r="H89" s="11">
        <f t="shared" ref="H89:R89" si="27">H90</f>
        <v>2135456</v>
      </c>
      <c r="I89" s="11">
        <f t="shared" si="27"/>
        <v>1610400</v>
      </c>
      <c r="J89" s="11">
        <f t="shared" si="27"/>
        <v>46272</v>
      </c>
      <c r="K89" s="11">
        <f t="shared" si="27"/>
        <v>0</v>
      </c>
      <c r="L89" s="11">
        <f t="shared" si="27"/>
        <v>0</v>
      </c>
      <c r="M89" s="11">
        <f t="shared" si="27"/>
        <v>0</v>
      </c>
      <c r="N89" s="11">
        <f t="shared" si="27"/>
        <v>0</v>
      </c>
      <c r="O89" s="11">
        <f t="shared" si="27"/>
        <v>0</v>
      </c>
      <c r="P89" s="11">
        <f t="shared" si="27"/>
        <v>0</v>
      </c>
      <c r="Q89" s="11">
        <f t="shared" si="27"/>
        <v>0</v>
      </c>
      <c r="R89" s="11">
        <f t="shared" si="27"/>
        <v>3035465</v>
      </c>
      <c r="S89" s="1"/>
    </row>
    <row r="90" spans="1:21" ht="18" customHeight="1">
      <c r="A90" s="1"/>
      <c r="B90" s="5" t="s">
        <v>37</v>
      </c>
      <c r="C90" s="5" t="s">
        <v>11</v>
      </c>
      <c r="D90" s="3" t="s">
        <v>11</v>
      </c>
      <c r="E90" s="108" t="s">
        <v>36</v>
      </c>
      <c r="F90" s="108"/>
      <c r="G90" s="11">
        <f>G91+G93+G95</f>
        <v>3035465</v>
      </c>
      <c r="H90" s="11">
        <f t="shared" ref="H90:R90" si="28">H91+H93+H95</f>
        <v>2135456</v>
      </c>
      <c r="I90" s="11">
        <f t="shared" si="28"/>
        <v>1610400</v>
      </c>
      <c r="J90" s="11">
        <f t="shared" si="28"/>
        <v>46272</v>
      </c>
      <c r="K90" s="11">
        <f t="shared" si="28"/>
        <v>0</v>
      </c>
      <c r="L90" s="11">
        <f t="shared" si="28"/>
        <v>0</v>
      </c>
      <c r="M90" s="11">
        <f t="shared" si="28"/>
        <v>0</v>
      </c>
      <c r="N90" s="11">
        <f t="shared" si="28"/>
        <v>0</v>
      </c>
      <c r="O90" s="11">
        <f t="shared" si="28"/>
        <v>0</v>
      </c>
      <c r="P90" s="11">
        <f t="shared" si="28"/>
        <v>0</v>
      </c>
      <c r="Q90" s="11">
        <f t="shared" si="28"/>
        <v>0</v>
      </c>
      <c r="R90" s="11">
        <f t="shared" si="28"/>
        <v>3035465</v>
      </c>
      <c r="S90" s="1"/>
    </row>
    <row r="91" spans="1:21" ht="14.1" customHeight="1">
      <c r="A91" s="1"/>
      <c r="B91" s="5" t="s">
        <v>11</v>
      </c>
      <c r="C91" s="5" t="s">
        <v>35</v>
      </c>
      <c r="D91" s="3" t="s">
        <v>11</v>
      </c>
      <c r="E91" s="108" t="s">
        <v>34</v>
      </c>
      <c r="F91" s="108"/>
      <c r="G91" s="11">
        <f>G92</f>
        <v>2135456</v>
      </c>
      <c r="H91" s="11">
        <f t="shared" ref="H91:R91" si="29">H92</f>
        <v>2135456</v>
      </c>
      <c r="I91" s="11">
        <f t="shared" si="29"/>
        <v>1610400</v>
      </c>
      <c r="J91" s="11">
        <f t="shared" si="29"/>
        <v>46272</v>
      </c>
      <c r="K91" s="11">
        <f t="shared" si="29"/>
        <v>0</v>
      </c>
      <c r="L91" s="11">
        <f t="shared" si="29"/>
        <v>0</v>
      </c>
      <c r="M91" s="11">
        <f t="shared" si="29"/>
        <v>0</v>
      </c>
      <c r="N91" s="11">
        <f t="shared" si="29"/>
        <v>0</v>
      </c>
      <c r="O91" s="11">
        <f t="shared" si="29"/>
        <v>0</v>
      </c>
      <c r="P91" s="11">
        <f t="shared" si="29"/>
        <v>0</v>
      </c>
      <c r="Q91" s="11">
        <f t="shared" si="29"/>
        <v>0</v>
      </c>
      <c r="R91" s="11">
        <f t="shared" si="29"/>
        <v>2135456</v>
      </c>
      <c r="S91" s="1"/>
    </row>
    <row r="92" spans="1:21" ht="26.1" customHeight="1">
      <c r="A92" s="1"/>
      <c r="B92" s="4" t="s">
        <v>33</v>
      </c>
      <c r="C92" s="4" t="s">
        <v>32</v>
      </c>
      <c r="D92" s="4" t="s">
        <v>31</v>
      </c>
      <c r="E92" s="107" t="s">
        <v>30</v>
      </c>
      <c r="F92" s="107"/>
      <c r="G92" s="12">
        <f>H92+K92</f>
        <v>2135456</v>
      </c>
      <c r="H92" s="10">
        <v>2135456</v>
      </c>
      <c r="I92" s="10">
        <v>1610400</v>
      </c>
      <c r="J92" s="10">
        <v>46272</v>
      </c>
      <c r="K92" s="10">
        <v>0</v>
      </c>
      <c r="L92" s="12">
        <f>N92+Q92</f>
        <v>0</v>
      </c>
      <c r="M92" s="10">
        <v>0</v>
      </c>
      <c r="N92" s="10">
        <v>0</v>
      </c>
      <c r="O92" s="10">
        <v>0</v>
      </c>
      <c r="P92" s="10">
        <v>0</v>
      </c>
      <c r="Q92" s="10">
        <v>0</v>
      </c>
      <c r="R92" s="11">
        <f t="shared" ref="R92:R97" si="30">G92+L92</f>
        <v>2135456</v>
      </c>
      <c r="S92" s="1"/>
      <c r="U92" s="16"/>
    </row>
    <row r="93" spans="1:21" ht="14.1" customHeight="1">
      <c r="A93" s="1"/>
      <c r="B93" s="5" t="s">
        <v>11</v>
      </c>
      <c r="C93" s="5" t="s">
        <v>29</v>
      </c>
      <c r="D93" s="3" t="s">
        <v>11</v>
      </c>
      <c r="E93" s="108" t="s">
        <v>28</v>
      </c>
      <c r="F93" s="108"/>
      <c r="G93" s="11">
        <f>G94</f>
        <v>900009</v>
      </c>
      <c r="H93" s="11">
        <f t="shared" ref="H93:R93" si="31">H94</f>
        <v>0</v>
      </c>
      <c r="I93" s="11">
        <f t="shared" si="31"/>
        <v>0</v>
      </c>
      <c r="J93" s="11">
        <f t="shared" si="31"/>
        <v>0</v>
      </c>
      <c r="K93" s="11">
        <f t="shared" si="31"/>
        <v>0</v>
      </c>
      <c r="L93" s="11">
        <f t="shared" si="31"/>
        <v>0</v>
      </c>
      <c r="M93" s="11">
        <f t="shared" si="31"/>
        <v>0</v>
      </c>
      <c r="N93" s="11">
        <f t="shared" si="31"/>
        <v>0</v>
      </c>
      <c r="O93" s="11">
        <f t="shared" si="31"/>
        <v>0</v>
      </c>
      <c r="P93" s="11">
        <f t="shared" si="31"/>
        <v>0</v>
      </c>
      <c r="Q93" s="11">
        <f t="shared" si="31"/>
        <v>0</v>
      </c>
      <c r="R93" s="11">
        <f t="shared" si="31"/>
        <v>900009</v>
      </c>
      <c r="S93" s="1"/>
    </row>
    <row r="94" spans="1:21" ht="14.25" customHeight="1">
      <c r="A94" s="1"/>
      <c r="B94" s="4" t="s">
        <v>27</v>
      </c>
      <c r="C94" s="4" t="s">
        <v>26</v>
      </c>
      <c r="D94" s="4" t="s">
        <v>25</v>
      </c>
      <c r="E94" s="107" t="s">
        <v>24</v>
      </c>
      <c r="F94" s="107"/>
      <c r="G94" s="10">
        <v>900009</v>
      </c>
      <c r="H94" s="10">
        <v>0</v>
      </c>
      <c r="I94" s="10">
        <v>0</v>
      </c>
      <c r="J94" s="10">
        <v>0</v>
      </c>
      <c r="K94" s="10">
        <v>0</v>
      </c>
      <c r="L94" s="10">
        <v>0</v>
      </c>
      <c r="M94" s="10">
        <v>0</v>
      </c>
      <c r="N94" s="10">
        <v>0</v>
      </c>
      <c r="O94" s="10">
        <v>0</v>
      </c>
      <c r="P94" s="10">
        <v>0</v>
      </c>
      <c r="Q94" s="10">
        <v>0</v>
      </c>
      <c r="R94" s="11">
        <f t="shared" si="30"/>
        <v>900009</v>
      </c>
      <c r="S94" s="1"/>
    </row>
    <row r="95" spans="1:21" ht="0.75" hidden="1" customHeight="1">
      <c r="A95" s="1"/>
      <c r="B95" s="5" t="s">
        <v>11</v>
      </c>
      <c r="C95" s="5" t="s">
        <v>23</v>
      </c>
      <c r="D95" s="3" t="s">
        <v>11</v>
      </c>
      <c r="E95" s="108" t="s">
        <v>22</v>
      </c>
      <c r="F95" s="108"/>
      <c r="G95" s="11">
        <f>G96+G97</f>
        <v>0</v>
      </c>
      <c r="H95" s="11">
        <f t="shared" ref="H95:R95" si="32">H96+H97</f>
        <v>0</v>
      </c>
      <c r="I95" s="11">
        <f t="shared" si="32"/>
        <v>0</v>
      </c>
      <c r="J95" s="11">
        <f t="shared" si="32"/>
        <v>0</v>
      </c>
      <c r="K95" s="11">
        <f t="shared" si="32"/>
        <v>0</v>
      </c>
      <c r="L95" s="11">
        <f t="shared" si="32"/>
        <v>0</v>
      </c>
      <c r="M95" s="11">
        <f t="shared" si="32"/>
        <v>0</v>
      </c>
      <c r="N95" s="11">
        <f t="shared" si="32"/>
        <v>0</v>
      </c>
      <c r="O95" s="11">
        <f t="shared" si="32"/>
        <v>0</v>
      </c>
      <c r="P95" s="11">
        <f t="shared" si="32"/>
        <v>0</v>
      </c>
      <c r="Q95" s="11">
        <f t="shared" si="32"/>
        <v>0</v>
      </c>
      <c r="R95" s="11">
        <f t="shared" si="32"/>
        <v>0</v>
      </c>
      <c r="S95" s="1"/>
    </row>
    <row r="96" spans="1:21" ht="13.5" hidden="1" customHeight="1">
      <c r="A96" s="1"/>
      <c r="B96" s="4" t="s">
        <v>21</v>
      </c>
      <c r="C96" s="4" t="s">
        <v>20</v>
      </c>
      <c r="D96" s="4" t="s">
        <v>17</v>
      </c>
      <c r="E96" s="107" t="s">
        <v>12</v>
      </c>
      <c r="F96" s="107"/>
      <c r="G96" s="12">
        <f>H96+K96</f>
        <v>0</v>
      </c>
      <c r="H96" s="10"/>
      <c r="I96" s="10"/>
      <c r="J96" s="10"/>
      <c r="K96" s="10"/>
      <c r="L96" s="12">
        <f>N96+Q96</f>
        <v>0</v>
      </c>
      <c r="M96" s="10"/>
      <c r="N96" s="10"/>
      <c r="O96" s="10"/>
      <c r="P96" s="10"/>
      <c r="Q96" s="10"/>
      <c r="R96" s="11">
        <f t="shared" si="30"/>
        <v>0</v>
      </c>
      <c r="S96" s="1"/>
    </row>
    <row r="97" spans="1:20" ht="25.5" hidden="1" customHeight="1">
      <c r="A97" s="1"/>
      <c r="B97" s="4" t="s">
        <v>19</v>
      </c>
      <c r="C97" s="4" t="s">
        <v>18</v>
      </c>
      <c r="D97" s="4" t="s">
        <v>17</v>
      </c>
      <c r="E97" s="107" t="s">
        <v>16</v>
      </c>
      <c r="F97" s="107"/>
      <c r="G97" s="12">
        <f>H97+K97</f>
        <v>0</v>
      </c>
      <c r="H97" s="10"/>
      <c r="I97" s="10"/>
      <c r="J97" s="10"/>
      <c r="K97" s="10"/>
      <c r="L97" s="12">
        <f>N97+Q97</f>
        <v>0</v>
      </c>
      <c r="M97" s="10"/>
      <c r="N97" s="10"/>
      <c r="O97" s="10"/>
      <c r="P97" s="10"/>
      <c r="Q97" s="10"/>
      <c r="R97" s="11">
        <f t="shared" si="30"/>
        <v>0</v>
      </c>
      <c r="S97" s="1"/>
    </row>
    <row r="98" spans="1:20" ht="15.95" customHeight="1">
      <c r="A98" s="1"/>
      <c r="B98" s="3" t="s">
        <v>15</v>
      </c>
      <c r="C98" s="3" t="s">
        <v>15</v>
      </c>
      <c r="D98" s="3" t="s">
        <v>15</v>
      </c>
      <c r="E98" s="109" t="s">
        <v>14</v>
      </c>
      <c r="F98" s="109"/>
      <c r="G98" s="11">
        <f t="shared" ref="G98:T98" si="33">G14+G51+G74+G89</f>
        <v>142558490</v>
      </c>
      <c r="H98" s="11">
        <f t="shared" si="33"/>
        <v>130809966</v>
      </c>
      <c r="I98" s="11">
        <f t="shared" si="33"/>
        <v>81299603</v>
      </c>
      <c r="J98" s="11">
        <f t="shared" si="33"/>
        <v>12455215</v>
      </c>
      <c r="K98" s="11">
        <f t="shared" si="33"/>
        <v>10848515</v>
      </c>
      <c r="L98" s="11">
        <f t="shared" si="33"/>
        <v>3686500</v>
      </c>
      <c r="M98" s="11">
        <f t="shared" si="33"/>
        <v>760800</v>
      </c>
      <c r="N98" s="11">
        <f t="shared" si="33"/>
        <v>2925700</v>
      </c>
      <c r="O98" s="11">
        <f t="shared" si="33"/>
        <v>79000</v>
      </c>
      <c r="P98" s="11">
        <f t="shared" si="33"/>
        <v>35500</v>
      </c>
      <c r="Q98" s="11">
        <f t="shared" si="33"/>
        <v>760800</v>
      </c>
      <c r="R98" s="11">
        <f>R14+R51+R74+R89</f>
        <v>146244990</v>
      </c>
      <c r="S98" s="7">
        <f t="shared" si="33"/>
        <v>0</v>
      </c>
      <c r="T98" s="7">
        <f t="shared" si="33"/>
        <v>0</v>
      </c>
    </row>
    <row r="99" spans="1:20" ht="15.95" customHeight="1">
      <c r="A99" s="1"/>
      <c r="B99" s="1"/>
      <c r="C99" s="1"/>
      <c r="D99" s="92"/>
      <c r="E99" s="92"/>
      <c r="F99" s="92"/>
      <c r="G99" s="92"/>
      <c r="H99" s="92"/>
      <c r="I99" s="92"/>
      <c r="J99" s="1"/>
      <c r="K99" s="86"/>
      <c r="L99" s="86"/>
      <c r="M99" s="86"/>
      <c r="N99" s="86"/>
      <c r="O99" s="86"/>
      <c r="P99" s="86"/>
      <c r="Q99" s="1"/>
      <c r="R99" s="1"/>
      <c r="S99" s="1"/>
    </row>
    <row r="100" spans="1:20">
      <c r="E100" t="s">
        <v>228</v>
      </c>
      <c r="N100" t="s">
        <v>229</v>
      </c>
    </row>
    <row r="101" spans="1:20">
      <c r="H101" s="18" t="s">
        <v>232</v>
      </c>
    </row>
    <row r="103" spans="1:20">
      <c r="G103" s="60"/>
      <c r="R103" s="23"/>
    </row>
    <row r="105" spans="1:20">
      <c r="R105" s="23"/>
    </row>
    <row r="107" spans="1:20">
      <c r="R107" s="24"/>
    </row>
  </sheetData>
  <mergeCells count="112">
    <mergeCell ref="M1:R1"/>
    <mergeCell ref="M2:R2"/>
    <mergeCell ref="M3:R3"/>
    <mergeCell ref="M4:R4"/>
    <mergeCell ref="E32:F32"/>
    <mergeCell ref="E33:F33"/>
    <mergeCell ref="R10:R12"/>
    <mergeCell ref="G11:G12"/>
    <mergeCell ref="H11:H12"/>
    <mergeCell ref="I11:J11"/>
    <mergeCell ref="B5:R5"/>
    <mergeCell ref="B6:R6"/>
    <mergeCell ref="B7:E7"/>
    <mergeCell ref="G10:K10"/>
    <mergeCell ref="B8:E8"/>
    <mergeCell ref="B10:B12"/>
    <mergeCell ref="C10:C12"/>
    <mergeCell ref="D10:D12"/>
    <mergeCell ref="K11:K12"/>
    <mergeCell ref="L11:L12"/>
    <mergeCell ref="E17:F17"/>
    <mergeCell ref="E18:F18"/>
    <mergeCell ref="E14:F14"/>
    <mergeCell ref="E10:F12"/>
    <mergeCell ref="E77:F77"/>
    <mergeCell ref="E36:F36"/>
    <mergeCell ref="L10:Q10"/>
    <mergeCell ref="E24:F24"/>
    <mergeCell ref="E34:F34"/>
    <mergeCell ref="E31:F31"/>
    <mergeCell ref="E21:F21"/>
    <mergeCell ref="E30:F30"/>
    <mergeCell ref="O11:P11"/>
    <mergeCell ref="E25:F25"/>
    <mergeCell ref="E26:F26"/>
    <mergeCell ref="E29:F29"/>
    <mergeCell ref="E27:F27"/>
    <mergeCell ref="E28:F28"/>
    <mergeCell ref="E15:F15"/>
    <mergeCell ref="E19:F19"/>
    <mergeCell ref="E22:F22"/>
    <mergeCell ref="E23:F23"/>
    <mergeCell ref="E20:F20"/>
    <mergeCell ref="E16:F16"/>
    <mergeCell ref="E13:F13"/>
    <mergeCell ref="Q11:Q12"/>
    <mergeCell ref="M11:M12"/>
    <mergeCell ref="N11:N12"/>
    <mergeCell ref="E35:F35"/>
    <mergeCell ref="E54:F54"/>
    <mergeCell ref="E55:F55"/>
    <mergeCell ref="E41:F41"/>
    <mergeCell ref="E43:F43"/>
    <mergeCell ref="E63:F63"/>
    <mergeCell ref="E62:F62"/>
    <mergeCell ref="E64:F64"/>
    <mergeCell ref="E65:F65"/>
    <mergeCell ref="E37:F37"/>
    <mergeCell ref="E38:F38"/>
    <mergeCell ref="E39:F39"/>
    <mergeCell ref="E44:F44"/>
    <mergeCell ref="E51:F51"/>
    <mergeCell ref="E48:F48"/>
    <mergeCell ref="E49:F49"/>
    <mergeCell ref="E50:F50"/>
    <mergeCell ref="E42:F42"/>
    <mergeCell ref="E40:F40"/>
    <mergeCell ref="E46:F46"/>
    <mergeCell ref="E45:F45"/>
    <mergeCell ref="E60:F60"/>
    <mergeCell ref="E61:F61"/>
    <mergeCell ref="E47:F47"/>
    <mergeCell ref="E76:F76"/>
    <mergeCell ref="E53:F53"/>
    <mergeCell ref="E52:F52"/>
    <mergeCell ref="E59:F59"/>
    <mergeCell ref="E57:F57"/>
    <mergeCell ref="E58:F58"/>
    <mergeCell ref="E74:F74"/>
    <mergeCell ref="E56:F56"/>
    <mergeCell ref="E75:F75"/>
    <mergeCell ref="E66:F66"/>
    <mergeCell ref="E67:F67"/>
    <mergeCell ref="E71:F71"/>
    <mergeCell ref="E68:F68"/>
    <mergeCell ref="E69:F69"/>
    <mergeCell ref="E70:F70"/>
    <mergeCell ref="E72:F72"/>
    <mergeCell ref="E73:F73"/>
    <mergeCell ref="E91:F91"/>
    <mergeCell ref="E89:F89"/>
    <mergeCell ref="E78:F78"/>
    <mergeCell ref="E84:F84"/>
    <mergeCell ref="E80:F80"/>
    <mergeCell ref="E85:F85"/>
    <mergeCell ref="E83:F83"/>
    <mergeCell ref="E82:F82"/>
    <mergeCell ref="E86:F86"/>
    <mergeCell ref="E87:F87"/>
    <mergeCell ref="E79:F79"/>
    <mergeCell ref="E81:F81"/>
    <mergeCell ref="E88:F88"/>
    <mergeCell ref="E90:F90"/>
    <mergeCell ref="K99:P99"/>
    <mergeCell ref="E92:F92"/>
    <mergeCell ref="E93:F93"/>
    <mergeCell ref="E94:F94"/>
    <mergeCell ref="E95:F95"/>
    <mergeCell ref="E96:F96"/>
    <mergeCell ref="E98:F98"/>
    <mergeCell ref="E97:F97"/>
    <mergeCell ref="D99:I99"/>
  </mergeCells>
  <phoneticPr fontId="20"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7"/>
  <sheetViews>
    <sheetView zoomScaleNormal="100" workbookViewId="0">
      <selection activeCell="E3" sqref="E3:G3"/>
    </sheetView>
  </sheetViews>
  <sheetFormatPr defaultRowHeight="12.75"/>
  <cols>
    <col min="1" max="1" width="6.5703125" style="29" customWidth="1"/>
    <col min="2" max="2" width="8.28515625" style="29" customWidth="1"/>
    <col min="3" max="3" width="11.140625" style="29" customWidth="1"/>
    <col min="4" max="4" width="27.140625" style="29" customWidth="1"/>
    <col min="5" max="6" width="10.140625" style="29" customWidth="1"/>
    <col min="7" max="7" width="18" style="29" customWidth="1"/>
    <col min="8" max="8" width="17.7109375" style="29" customWidth="1"/>
    <col min="9" max="9" width="13.85546875" style="29" customWidth="1"/>
    <col min="10" max="16384" width="9.140625" style="29"/>
  </cols>
  <sheetData>
    <row r="1" spans="1:8" ht="7.5" customHeight="1">
      <c r="A1" s="28"/>
      <c r="B1" s="28"/>
      <c r="C1" s="28"/>
      <c r="D1" s="28"/>
      <c r="E1" s="173" t="s">
        <v>480</v>
      </c>
      <c r="F1" s="173"/>
      <c r="G1" s="173"/>
      <c r="H1" s="28"/>
    </row>
    <row r="2" spans="1:8" ht="9.75" hidden="1" customHeight="1">
      <c r="A2" s="28"/>
      <c r="B2" s="28"/>
      <c r="C2" s="28"/>
      <c r="D2" s="28"/>
      <c r="E2" s="174" t="s">
        <v>484</v>
      </c>
      <c r="F2" s="174"/>
      <c r="G2" s="174"/>
      <c r="H2" s="28"/>
    </row>
    <row r="3" spans="1:8" ht="38.25" customHeight="1">
      <c r="A3" s="28"/>
      <c r="B3" s="28"/>
      <c r="C3" s="28"/>
      <c r="D3" s="28"/>
      <c r="E3" s="174" t="s">
        <v>547</v>
      </c>
      <c r="F3" s="174"/>
      <c r="G3" s="174"/>
      <c r="H3" s="28"/>
    </row>
    <row r="4" spans="1:8" ht="14.25" customHeight="1">
      <c r="A4" s="28"/>
      <c r="B4" s="28"/>
      <c r="C4" s="28"/>
      <c r="D4" s="28"/>
      <c r="E4" s="174"/>
      <c r="F4" s="174"/>
      <c r="G4" s="174"/>
      <c r="H4" s="28"/>
    </row>
    <row r="5" spans="1:8" ht="15.95" customHeight="1">
      <c r="A5" s="168" t="s">
        <v>493</v>
      </c>
      <c r="B5" s="169"/>
      <c r="C5" s="169"/>
      <c r="D5" s="169"/>
      <c r="E5" s="169"/>
      <c r="F5" s="169"/>
      <c r="G5" s="169"/>
      <c r="H5" s="28"/>
    </row>
    <row r="6" spans="1:8" ht="21.95" customHeight="1">
      <c r="A6" s="170" t="s">
        <v>0</v>
      </c>
      <c r="B6" s="171"/>
      <c r="C6" s="171"/>
      <c r="D6" s="171"/>
      <c r="E6" s="171"/>
      <c r="F6" s="171"/>
      <c r="G6" s="171"/>
      <c r="H6" s="28"/>
    </row>
    <row r="7" spans="1:8" ht="12" customHeight="1">
      <c r="A7" s="28"/>
      <c r="B7" s="28"/>
      <c r="C7" s="28"/>
      <c r="D7" s="172" t="s">
        <v>1</v>
      </c>
      <c r="E7" s="172"/>
      <c r="F7" s="28"/>
      <c r="G7" s="28"/>
      <c r="H7" s="28"/>
    </row>
    <row r="8" spans="1:8" ht="15.95" customHeight="1">
      <c r="A8" s="175" t="s">
        <v>400</v>
      </c>
      <c r="B8" s="175"/>
      <c r="C8" s="175"/>
      <c r="D8" s="175"/>
      <c r="E8" s="175"/>
      <c r="F8" s="175"/>
      <c r="G8" s="175"/>
      <c r="H8" s="28"/>
    </row>
    <row r="9" spans="1:8" ht="11.1" customHeight="1">
      <c r="A9" s="28"/>
      <c r="B9" s="28"/>
      <c r="C9" s="28"/>
      <c r="D9" s="28"/>
      <c r="E9" s="28"/>
      <c r="F9" s="28"/>
      <c r="G9" s="30" t="s">
        <v>2</v>
      </c>
      <c r="H9" s="28"/>
    </row>
    <row r="10" spans="1:8" ht="41.1" customHeight="1">
      <c r="A10" s="152" t="s">
        <v>401</v>
      </c>
      <c r="B10" s="152"/>
      <c r="C10" s="152" t="s">
        <v>402</v>
      </c>
      <c r="D10" s="152"/>
      <c r="E10" s="152"/>
      <c r="F10" s="152"/>
      <c r="G10" s="31" t="s">
        <v>241</v>
      </c>
      <c r="H10" s="28"/>
    </row>
    <row r="11" spans="1:8" ht="12" customHeight="1">
      <c r="A11" s="162" t="s">
        <v>5</v>
      </c>
      <c r="B11" s="162"/>
      <c r="C11" s="162" t="s">
        <v>6</v>
      </c>
      <c r="D11" s="162"/>
      <c r="E11" s="162"/>
      <c r="F11" s="162"/>
      <c r="G11" s="32" t="s">
        <v>7</v>
      </c>
      <c r="H11" s="28"/>
    </row>
    <row r="12" spans="1:8" ht="15.95" customHeight="1">
      <c r="A12" s="163" t="s">
        <v>403</v>
      </c>
      <c r="B12" s="163"/>
      <c r="C12" s="163"/>
      <c r="D12" s="163"/>
      <c r="E12" s="163"/>
      <c r="F12" s="163"/>
      <c r="G12" s="163"/>
      <c r="H12" s="28"/>
    </row>
    <row r="13" spans="1:8">
      <c r="A13" s="158" t="s">
        <v>375</v>
      </c>
      <c r="B13" s="158"/>
      <c r="C13" s="150" t="s">
        <v>376</v>
      </c>
      <c r="D13" s="150"/>
      <c r="E13" s="150"/>
      <c r="F13" s="150"/>
      <c r="G13" s="33">
        <f>G14</f>
        <v>14838300</v>
      </c>
      <c r="H13" s="28"/>
    </row>
    <row r="14" spans="1:8">
      <c r="A14" s="121" t="s">
        <v>404</v>
      </c>
      <c r="B14" s="121"/>
      <c r="C14" s="141" t="s">
        <v>405</v>
      </c>
      <c r="D14" s="141"/>
      <c r="E14" s="141"/>
      <c r="F14" s="141"/>
      <c r="G14" s="34">
        <v>14838300</v>
      </c>
      <c r="H14" s="28"/>
    </row>
    <row r="15" spans="1:8" ht="65.25" hidden="1" customHeight="1">
      <c r="A15" s="158">
        <v>41021400</v>
      </c>
      <c r="B15" s="158"/>
      <c r="C15" s="150" t="s">
        <v>377</v>
      </c>
      <c r="D15" s="150"/>
      <c r="E15" s="150"/>
      <c r="F15" s="150"/>
      <c r="G15" s="33">
        <f>G16</f>
        <v>0</v>
      </c>
      <c r="H15" s="28"/>
    </row>
    <row r="16" spans="1:8" hidden="1">
      <c r="A16" s="121" t="s">
        <v>404</v>
      </c>
      <c r="B16" s="121"/>
      <c r="C16" s="141" t="s">
        <v>405</v>
      </c>
      <c r="D16" s="141"/>
      <c r="E16" s="141"/>
      <c r="F16" s="141"/>
      <c r="G16" s="34"/>
      <c r="H16" s="28"/>
    </row>
    <row r="17" spans="1:9">
      <c r="A17" s="158" t="s">
        <v>380</v>
      </c>
      <c r="B17" s="158"/>
      <c r="C17" s="150" t="s">
        <v>381</v>
      </c>
      <c r="D17" s="150"/>
      <c r="E17" s="150"/>
      <c r="F17" s="150"/>
      <c r="G17" s="33">
        <f>G18</f>
        <v>25724200</v>
      </c>
      <c r="H17" s="28"/>
    </row>
    <row r="18" spans="1:9">
      <c r="A18" s="121" t="s">
        <v>404</v>
      </c>
      <c r="B18" s="121"/>
      <c r="C18" s="141" t="s">
        <v>405</v>
      </c>
      <c r="D18" s="141"/>
      <c r="E18" s="141"/>
      <c r="F18" s="141"/>
      <c r="G18" s="34">
        <v>25724200</v>
      </c>
      <c r="H18" s="28"/>
    </row>
    <row r="19" spans="1:9" ht="27" customHeight="1">
      <c r="A19" s="155">
        <v>41035400</v>
      </c>
      <c r="B19" s="164"/>
      <c r="C19" s="165" t="s">
        <v>517</v>
      </c>
      <c r="D19" s="166"/>
      <c r="E19" s="166"/>
      <c r="F19" s="167"/>
      <c r="G19" s="33">
        <v>124900</v>
      </c>
      <c r="H19" s="28"/>
    </row>
    <row r="20" spans="1:9" ht="44.25" customHeight="1">
      <c r="A20" s="121">
        <v>41036000</v>
      </c>
      <c r="B20" s="121"/>
      <c r="C20" s="141" t="s">
        <v>518</v>
      </c>
      <c r="D20" s="141"/>
      <c r="E20" s="141"/>
      <c r="F20" s="141"/>
      <c r="G20" s="34">
        <v>760800</v>
      </c>
      <c r="H20" s="28"/>
    </row>
    <row r="21" spans="1:9" ht="36" customHeight="1">
      <c r="A21" s="158">
        <v>41036300</v>
      </c>
      <c r="B21" s="158"/>
      <c r="C21" s="141" t="s">
        <v>519</v>
      </c>
      <c r="D21" s="141"/>
      <c r="E21" s="141"/>
      <c r="F21" s="141"/>
      <c r="G21" s="33">
        <v>1865100</v>
      </c>
      <c r="H21" s="28"/>
    </row>
    <row r="22" spans="1:9" ht="25.5" hidden="1" customHeight="1">
      <c r="A22" s="121" t="s">
        <v>406</v>
      </c>
      <c r="B22" s="121"/>
      <c r="C22" s="141" t="s">
        <v>407</v>
      </c>
      <c r="D22" s="141"/>
      <c r="E22" s="141"/>
      <c r="F22" s="141"/>
      <c r="G22" s="34"/>
      <c r="H22" s="28"/>
    </row>
    <row r="23" spans="1:9" ht="26.25" customHeight="1">
      <c r="A23" s="158">
        <v>41051000</v>
      </c>
      <c r="B23" s="158"/>
      <c r="C23" s="150" t="s">
        <v>385</v>
      </c>
      <c r="D23" s="150"/>
      <c r="E23" s="150"/>
      <c r="F23" s="150"/>
      <c r="G23" s="33">
        <f>G24</f>
        <v>948004</v>
      </c>
      <c r="H23" s="28"/>
    </row>
    <row r="24" spans="1:9">
      <c r="A24" s="121" t="s">
        <v>406</v>
      </c>
      <c r="B24" s="121"/>
      <c r="C24" s="141" t="s">
        <v>407</v>
      </c>
      <c r="D24" s="141"/>
      <c r="E24" s="141"/>
      <c r="F24" s="141"/>
      <c r="G24" s="34">
        <v>948004</v>
      </c>
      <c r="H24" s="28"/>
    </row>
    <row r="25" spans="1:9" ht="38.25" hidden="1" customHeight="1">
      <c r="A25" s="158">
        <v>41051200</v>
      </c>
      <c r="B25" s="158"/>
      <c r="C25" s="150" t="s">
        <v>386</v>
      </c>
      <c r="D25" s="150"/>
      <c r="E25" s="150"/>
      <c r="F25" s="150"/>
      <c r="G25" s="33">
        <f>G26</f>
        <v>0</v>
      </c>
      <c r="H25" s="28"/>
    </row>
    <row r="26" spans="1:9" hidden="1">
      <c r="A26" s="121">
        <v>2310000000</v>
      </c>
      <c r="B26" s="121"/>
      <c r="C26" s="141" t="s">
        <v>407</v>
      </c>
      <c r="D26" s="141"/>
      <c r="E26" s="141"/>
      <c r="F26" s="141"/>
      <c r="G26" s="34"/>
      <c r="H26" s="28"/>
    </row>
    <row r="27" spans="1:9" ht="39.75" hidden="1" customHeight="1">
      <c r="A27" s="158">
        <v>41051700</v>
      </c>
      <c r="B27" s="158"/>
      <c r="C27" s="150" t="s">
        <v>387</v>
      </c>
      <c r="D27" s="150"/>
      <c r="E27" s="150"/>
      <c r="F27" s="150"/>
      <c r="G27" s="33">
        <f>G28</f>
        <v>0</v>
      </c>
      <c r="H27" s="28"/>
    </row>
    <row r="28" spans="1:9" hidden="1">
      <c r="A28" s="121">
        <v>2310000000</v>
      </c>
      <c r="B28" s="121"/>
      <c r="C28" s="141" t="s">
        <v>407</v>
      </c>
      <c r="D28" s="141"/>
      <c r="E28" s="141"/>
      <c r="F28" s="141"/>
      <c r="G28" s="34"/>
      <c r="H28" s="28"/>
    </row>
    <row r="29" spans="1:9">
      <c r="A29" s="158" t="s">
        <v>388</v>
      </c>
      <c r="B29" s="158"/>
      <c r="C29" s="150" t="s">
        <v>12</v>
      </c>
      <c r="D29" s="150"/>
      <c r="E29" s="150"/>
      <c r="F29" s="150"/>
      <c r="G29" s="33">
        <f>G30+G38+G44+G48+G55</f>
        <v>1286209</v>
      </c>
      <c r="H29" s="28"/>
    </row>
    <row r="30" spans="1:9">
      <c r="A30" s="121" t="s">
        <v>406</v>
      </c>
      <c r="B30" s="121"/>
      <c r="C30" s="141" t="s">
        <v>407</v>
      </c>
      <c r="D30" s="141"/>
      <c r="E30" s="141"/>
      <c r="F30" s="141"/>
      <c r="G30" s="34">
        <f>G32+G33+G34+G35+G37+G36</f>
        <v>459009</v>
      </c>
      <c r="H30" s="28"/>
      <c r="I30" s="61"/>
    </row>
    <row r="31" spans="1:9">
      <c r="A31" s="147"/>
      <c r="B31" s="161"/>
      <c r="C31" s="159" t="s">
        <v>408</v>
      </c>
      <c r="D31" s="160"/>
      <c r="E31" s="160"/>
      <c r="F31" s="160"/>
      <c r="G31" s="34"/>
      <c r="H31" s="28"/>
    </row>
    <row r="32" spans="1:9" ht="27" customHeight="1">
      <c r="A32" s="147"/>
      <c r="B32" s="161"/>
      <c r="C32" s="131" t="s">
        <v>409</v>
      </c>
      <c r="D32" s="153"/>
      <c r="E32" s="153"/>
      <c r="F32" s="153"/>
      <c r="G32" s="34">
        <v>425397</v>
      </c>
      <c r="H32" s="28"/>
    </row>
    <row r="33" spans="1:8" ht="26.25" customHeight="1">
      <c r="A33" s="147"/>
      <c r="B33" s="161"/>
      <c r="C33" s="131" t="s">
        <v>410</v>
      </c>
      <c r="D33" s="153"/>
      <c r="E33" s="153"/>
      <c r="F33" s="153"/>
      <c r="G33" s="34">
        <v>12000</v>
      </c>
      <c r="H33" s="28"/>
    </row>
    <row r="34" spans="1:8" ht="38.25" customHeight="1">
      <c r="A34" s="147"/>
      <c r="B34" s="161"/>
      <c r="C34" s="131" t="s">
        <v>172</v>
      </c>
      <c r="D34" s="153"/>
      <c r="E34" s="153"/>
      <c r="F34" s="153"/>
      <c r="G34" s="34">
        <v>11739</v>
      </c>
      <c r="H34" s="28"/>
    </row>
    <row r="35" spans="1:8">
      <c r="A35" s="147"/>
      <c r="B35" s="161"/>
      <c r="C35" s="131" t="s">
        <v>411</v>
      </c>
      <c r="D35" s="153"/>
      <c r="E35" s="153"/>
      <c r="F35" s="153"/>
      <c r="G35" s="34">
        <v>9873</v>
      </c>
      <c r="H35" s="28"/>
    </row>
    <row r="36" spans="1:8" ht="67.5" hidden="1" customHeight="1">
      <c r="A36" s="147"/>
      <c r="B36" s="161"/>
      <c r="C36" s="131" t="s">
        <v>412</v>
      </c>
      <c r="D36" s="153"/>
      <c r="E36" s="153"/>
      <c r="F36" s="153"/>
      <c r="G36" s="34"/>
      <c r="H36" s="28"/>
    </row>
    <row r="37" spans="1:8" ht="25.5" customHeight="1">
      <c r="A37" s="147"/>
      <c r="B37" s="161"/>
      <c r="C37" s="131" t="s">
        <v>413</v>
      </c>
      <c r="D37" s="153"/>
      <c r="E37" s="153"/>
      <c r="F37" s="153"/>
      <c r="G37" s="34"/>
      <c r="H37" s="28"/>
    </row>
    <row r="38" spans="1:8">
      <c r="A38" s="121">
        <v>2353100000</v>
      </c>
      <c r="B38" s="121"/>
      <c r="C38" s="141" t="s">
        <v>414</v>
      </c>
      <c r="D38" s="141"/>
      <c r="E38" s="141"/>
      <c r="F38" s="141"/>
      <c r="G38" s="34">
        <f>G40+G41+G42+G43</f>
        <v>160372</v>
      </c>
      <c r="H38" s="28"/>
    </row>
    <row r="39" spans="1:8" ht="15">
      <c r="A39" s="147"/>
      <c r="B39" s="154"/>
      <c r="C39" s="159" t="s">
        <v>408</v>
      </c>
      <c r="D39" s="160"/>
      <c r="E39" s="160"/>
      <c r="F39" s="160"/>
      <c r="G39" s="34"/>
      <c r="H39" s="28"/>
    </row>
    <row r="40" spans="1:8" ht="27" customHeight="1">
      <c r="A40" s="147"/>
      <c r="B40" s="154"/>
      <c r="C40" s="131" t="s">
        <v>415</v>
      </c>
      <c r="D40" s="131"/>
      <c r="E40" s="131"/>
      <c r="F40" s="131"/>
      <c r="G40" s="34">
        <v>23402</v>
      </c>
      <c r="H40" s="28"/>
    </row>
    <row r="41" spans="1:8" ht="15">
      <c r="A41" s="147"/>
      <c r="B41" s="154"/>
      <c r="C41" s="131" t="s">
        <v>416</v>
      </c>
      <c r="D41" s="131"/>
      <c r="E41" s="131"/>
      <c r="F41" s="131"/>
      <c r="G41" s="34">
        <v>48440</v>
      </c>
      <c r="H41" s="28"/>
    </row>
    <row r="42" spans="1:8" ht="52.5" customHeight="1">
      <c r="A42" s="147"/>
      <c r="B42" s="154"/>
      <c r="C42" s="131" t="s">
        <v>417</v>
      </c>
      <c r="D42" s="131"/>
      <c r="E42" s="131"/>
      <c r="F42" s="131"/>
      <c r="G42" s="34">
        <v>66852</v>
      </c>
      <c r="H42" s="28"/>
    </row>
    <row r="43" spans="1:8" ht="66" customHeight="1">
      <c r="A43" s="147"/>
      <c r="B43" s="154"/>
      <c r="C43" s="131" t="s">
        <v>498</v>
      </c>
      <c r="D43" s="131"/>
      <c r="E43" s="131"/>
      <c r="F43" s="131"/>
      <c r="G43" s="34">
        <v>21678</v>
      </c>
      <c r="H43" s="28"/>
    </row>
    <row r="44" spans="1:8">
      <c r="A44" s="121" t="s">
        <v>419</v>
      </c>
      <c r="B44" s="121"/>
      <c r="C44" s="141" t="s">
        <v>420</v>
      </c>
      <c r="D44" s="141"/>
      <c r="E44" s="141"/>
      <c r="F44" s="141"/>
      <c r="G44" s="34">
        <f>G46+G47</f>
        <v>23402</v>
      </c>
      <c r="H44" s="28"/>
    </row>
    <row r="45" spans="1:8" ht="15">
      <c r="A45" s="147"/>
      <c r="B45" s="154"/>
      <c r="C45" s="159" t="s">
        <v>408</v>
      </c>
      <c r="D45" s="160"/>
      <c r="E45" s="160"/>
      <c r="F45" s="160"/>
      <c r="G45" s="34"/>
      <c r="H45" s="28"/>
    </row>
    <row r="46" spans="1:8" ht="25.5" customHeight="1">
      <c r="A46" s="147"/>
      <c r="B46" s="154"/>
      <c r="C46" s="131" t="s">
        <v>415</v>
      </c>
      <c r="D46" s="153"/>
      <c r="E46" s="153"/>
      <c r="F46" s="153"/>
      <c r="G46" s="34">
        <v>23402</v>
      </c>
      <c r="H46" s="28"/>
    </row>
    <row r="47" spans="1:8" ht="66" hidden="1" customHeight="1">
      <c r="A47" s="147"/>
      <c r="B47" s="154"/>
      <c r="C47" s="144" t="s">
        <v>418</v>
      </c>
      <c r="D47" s="148"/>
      <c r="E47" s="148"/>
      <c r="F47" s="149"/>
      <c r="G47" s="34"/>
      <c r="H47" s="28"/>
    </row>
    <row r="48" spans="1:8">
      <c r="A48" s="121" t="s">
        <v>421</v>
      </c>
      <c r="B48" s="121"/>
      <c r="C48" s="141" t="s">
        <v>422</v>
      </c>
      <c r="D48" s="141"/>
      <c r="E48" s="141"/>
      <c r="F48" s="141"/>
      <c r="G48" s="34">
        <f>G50+G51+G52+G53+G54</f>
        <v>620549</v>
      </c>
      <c r="H48" s="28"/>
    </row>
    <row r="49" spans="1:8" ht="15">
      <c r="A49" s="147"/>
      <c r="B49" s="154"/>
      <c r="C49" s="159" t="s">
        <v>408</v>
      </c>
      <c r="D49" s="160"/>
      <c r="E49" s="160"/>
      <c r="F49" s="160"/>
      <c r="G49" s="34"/>
      <c r="H49" s="28"/>
    </row>
    <row r="50" spans="1:8" ht="27" customHeight="1">
      <c r="A50" s="147"/>
      <c r="B50" s="154"/>
      <c r="C50" s="131" t="s">
        <v>415</v>
      </c>
      <c r="D50" s="153"/>
      <c r="E50" s="153"/>
      <c r="F50" s="153"/>
      <c r="G50" s="34">
        <v>455402</v>
      </c>
      <c r="H50" s="28"/>
    </row>
    <row r="51" spans="1:8" ht="66.75" customHeight="1">
      <c r="A51" s="147"/>
      <c r="B51" s="154"/>
      <c r="C51" s="144" t="s">
        <v>418</v>
      </c>
      <c r="D51" s="148"/>
      <c r="E51" s="148"/>
      <c r="F51" s="149"/>
      <c r="G51" s="34"/>
      <c r="H51" s="28"/>
    </row>
    <row r="52" spans="1:8" ht="15">
      <c r="A52" s="147"/>
      <c r="B52" s="154"/>
      <c r="C52" s="131" t="s">
        <v>416</v>
      </c>
      <c r="D52" s="153"/>
      <c r="E52" s="153"/>
      <c r="F52" s="153"/>
      <c r="G52" s="34">
        <v>98295</v>
      </c>
      <c r="H52" s="28"/>
    </row>
    <row r="53" spans="1:8" ht="53.25" customHeight="1">
      <c r="A53" s="147"/>
      <c r="B53" s="154"/>
      <c r="C53" s="131" t="s">
        <v>423</v>
      </c>
      <c r="D53" s="153"/>
      <c r="E53" s="153"/>
      <c r="F53" s="153"/>
      <c r="G53" s="34">
        <v>66852</v>
      </c>
      <c r="H53" s="28"/>
    </row>
    <row r="54" spans="1:8" ht="64.5" customHeight="1">
      <c r="A54" s="147"/>
      <c r="B54" s="154"/>
      <c r="C54" s="131" t="s">
        <v>478</v>
      </c>
      <c r="D54" s="153"/>
      <c r="E54" s="153"/>
      <c r="F54" s="153"/>
      <c r="G54" s="34"/>
      <c r="H54" s="28"/>
    </row>
    <row r="55" spans="1:8" s="36" customFormat="1" ht="24" customHeight="1">
      <c r="A55" s="155">
        <v>2350500000</v>
      </c>
      <c r="B55" s="156"/>
      <c r="C55" s="131" t="s">
        <v>499</v>
      </c>
      <c r="D55" s="157"/>
      <c r="E55" s="157"/>
      <c r="F55" s="157"/>
      <c r="G55" s="33">
        <f>G56</f>
        <v>22877</v>
      </c>
      <c r="H55" s="35"/>
    </row>
    <row r="56" spans="1:8" ht="37.5" customHeight="1">
      <c r="A56" s="147"/>
      <c r="B56" s="154"/>
      <c r="C56" s="131" t="s">
        <v>500</v>
      </c>
      <c r="D56" s="131"/>
      <c r="E56" s="131"/>
      <c r="F56" s="131"/>
      <c r="G56" s="34">
        <v>22877</v>
      </c>
      <c r="H56" s="28"/>
    </row>
    <row r="57" spans="1:8">
      <c r="A57" s="121" t="s">
        <v>424</v>
      </c>
      <c r="B57" s="121"/>
      <c r="C57" s="121"/>
      <c r="D57" s="121"/>
      <c r="E57" s="121"/>
      <c r="F57" s="121"/>
      <c r="G57" s="121"/>
      <c r="H57" s="28"/>
    </row>
    <row r="58" spans="1:8" ht="26.25" hidden="1" customHeight="1">
      <c r="A58" s="158">
        <v>41051000</v>
      </c>
      <c r="B58" s="158"/>
      <c r="C58" s="150" t="s">
        <v>385</v>
      </c>
      <c r="D58" s="150"/>
      <c r="E58" s="150"/>
      <c r="F58" s="150"/>
      <c r="G58" s="37">
        <f>G59</f>
        <v>0</v>
      </c>
      <c r="H58" s="28"/>
    </row>
    <row r="59" spans="1:8" ht="12.75" hidden="1" customHeight="1">
      <c r="A59" s="147">
        <v>2310000000</v>
      </c>
      <c r="B59" s="154"/>
      <c r="C59" s="131" t="s">
        <v>407</v>
      </c>
      <c r="D59" s="153"/>
      <c r="E59" s="153"/>
      <c r="F59" s="153"/>
      <c r="G59" s="38"/>
      <c r="H59" s="28"/>
    </row>
    <row r="60" spans="1:8" hidden="1">
      <c r="A60" s="158" t="s">
        <v>388</v>
      </c>
      <c r="B60" s="158"/>
      <c r="C60" s="150" t="s">
        <v>12</v>
      </c>
      <c r="D60" s="150"/>
      <c r="E60" s="150"/>
      <c r="F60" s="150"/>
      <c r="G60" s="37">
        <f>G63+G61</f>
        <v>0</v>
      </c>
      <c r="H60" s="28"/>
    </row>
    <row r="61" spans="1:8" hidden="1">
      <c r="A61" s="121">
        <v>2353100000</v>
      </c>
      <c r="B61" s="121"/>
      <c r="C61" s="141" t="s">
        <v>414</v>
      </c>
      <c r="D61" s="141"/>
      <c r="E61" s="141"/>
      <c r="F61" s="141"/>
      <c r="G61" s="38"/>
      <c r="H61" s="28"/>
    </row>
    <row r="62" spans="1:8" hidden="1">
      <c r="A62" s="147"/>
      <c r="B62" s="134"/>
      <c r="C62" s="144" t="s">
        <v>425</v>
      </c>
      <c r="D62" s="148"/>
      <c r="E62" s="148"/>
      <c r="F62" s="149"/>
      <c r="G62" s="38"/>
      <c r="H62" s="28"/>
    </row>
    <row r="63" spans="1:8" hidden="1">
      <c r="A63" s="121" t="s">
        <v>421</v>
      </c>
      <c r="B63" s="121"/>
      <c r="C63" s="141" t="s">
        <v>422</v>
      </c>
      <c r="D63" s="141"/>
      <c r="E63" s="141"/>
      <c r="F63" s="141"/>
      <c r="G63" s="38"/>
      <c r="H63" s="28"/>
    </row>
    <row r="64" spans="1:8" ht="63.75" hidden="1" customHeight="1">
      <c r="A64" s="147"/>
      <c r="B64" s="134"/>
      <c r="C64" s="144" t="s">
        <v>418</v>
      </c>
      <c r="D64" s="148"/>
      <c r="E64" s="148"/>
      <c r="F64" s="149"/>
      <c r="G64" s="38"/>
      <c r="H64" s="28"/>
    </row>
    <row r="65" spans="1:8" ht="15.75" hidden="1" customHeight="1">
      <c r="A65" s="147"/>
      <c r="B65" s="134"/>
      <c r="C65" s="144" t="s">
        <v>425</v>
      </c>
      <c r="D65" s="148"/>
      <c r="E65" s="148"/>
      <c r="F65" s="149"/>
      <c r="G65" s="38"/>
      <c r="H65" s="28"/>
    </row>
    <row r="66" spans="1:8">
      <c r="A66" s="121" t="s">
        <v>13</v>
      </c>
      <c r="B66" s="121"/>
      <c r="C66" s="150" t="s">
        <v>426</v>
      </c>
      <c r="D66" s="150"/>
      <c r="E66" s="150"/>
      <c r="F66" s="150"/>
      <c r="G66" s="39">
        <f>G67+G68</f>
        <v>45547513</v>
      </c>
      <c r="H66" s="28"/>
    </row>
    <row r="67" spans="1:8">
      <c r="A67" s="121" t="s">
        <v>13</v>
      </c>
      <c r="B67" s="121"/>
      <c r="C67" s="141" t="s">
        <v>427</v>
      </c>
      <c r="D67" s="141"/>
      <c r="E67" s="141"/>
      <c r="F67" s="141"/>
      <c r="G67" s="39">
        <f>G13+G17+G19+G23+G29+G25+G15+G27+G21+G20</f>
        <v>45547513</v>
      </c>
      <c r="H67" s="28"/>
    </row>
    <row r="68" spans="1:8">
      <c r="A68" s="121" t="s">
        <v>13</v>
      </c>
      <c r="B68" s="121"/>
      <c r="C68" s="141" t="s">
        <v>428</v>
      </c>
      <c r="D68" s="141"/>
      <c r="E68" s="141"/>
      <c r="F68" s="141"/>
      <c r="G68" s="39">
        <f>G60+G58</f>
        <v>0</v>
      </c>
      <c r="H68" s="28"/>
    </row>
    <row r="69" spans="1:8" ht="23.1" customHeight="1">
      <c r="A69" s="151" t="s">
        <v>429</v>
      </c>
      <c r="B69" s="151"/>
      <c r="C69" s="151"/>
      <c r="D69" s="151"/>
      <c r="E69" s="151"/>
      <c r="F69" s="151"/>
      <c r="G69" s="151"/>
      <c r="H69" s="28"/>
    </row>
    <row r="70" spans="1:8" ht="14.25" customHeight="1">
      <c r="A70" s="40"/>
      <c r="B70" s="40"/>
      <c r="C70" s="40"/>
      <c r="D70" s="40"/>
      <c r="E70" s="40"/>
      <c r="F70" s="40"/>
      <c r="G70" s="41" t="s">
        <v>2</v>
      </c>
      <c r="H70" s="28"/>
    </row>
    <row r="71" spans="1:8" ht="75.75" customHeight="1">
      <c r="A71" s="152" t="s">
        <v>430</v>
      </c>
      <c r="B71" s="152"/>
      <c r="C71" s="31" t="s">
        <v>431</v>
      </c>
      <c r="D71" s="152" t="s">
        <v>432</v>
      </c>
      <c r="E71" s="152"/>
      <c r="F71" s="152"/>
      <c r="G71" s="31" t="s">
        <v>241</v>
      </c>
      <c r="H71" s="28"/>
    </row>
    <row r="72" spans="1:8" ht="12" customHeight="1">
      <c r="A72" s="142" t="s">
        <v>5</v>
      </c>
      <c r="B72" s="142"/>
      <c r="C72" s="42" t="s">
        <v>6</v>
      </c>
      <c r="D72" s="142" t="s">
        <v>7</v>
      </c>
      <c r="E72" s="142"/>
      <c r="F72" s="142"/>
      <c r="G72" s="42" t="s">
        <v>8</v>
      </c>
      <c r="H72" s="28"/>
    </row>
    <row r="73" spans="1:8" ht="15.75" customHeight="1">
      <c r="A73" s="121" t="s">
        <v>433</v>
      </c>
      <c r="B73" s="121"/>
      <c r="C73" s="121"/>
      <c r="D73" s="121"/>
      <c r="E73" s="121"/>
      <c r="F73" s="121"/>
      <c r="G73" s="121"/>
      <c r="H73" s="28"/>
    </row>
    <row r="74" spans="1:8" ht="15.75" hidden="1" customHeight="1">
      <c r="A74" s="133">
        <v>3719770</v>
      </c>
      <c r="B74" s="135"/>
      <c r="C74" s="43">
        <v>9770</v>
      </c>
      <c r="D74" s="136" t="s">
        <v>12</v>
      </c>
      <c r="E74" s="137"/>
      <c r="F74" s="138"/>
      <c r="G74" s="44">
        <f>G75</f>
        <v>0</v>
      </c>
      <c r="H74" s="28"/>
    </row>
    <row r="75" spans="1:8" ht="25.5" hidden="1" customHeight="1">
      <c r="A75" s="143">
        <v>2154400000</v>
      </c>
      <c r="B75" s="134"/>
      <c r="C75" s="45"/>
      <c r="D75" s="144" t="s">
        <v>434</v>
      </c>
      <c r="E75" s="145"/>
      <c r="F75" s="146"/>
      <c r="G75" s="38"/>
      <c r="H75" s="28"/>
    </row>
    <row r="76" spans="1:8" ht="42" hidden="1" customHeight="1">
      <c r="A76" s="133">
        <v>3719800</v>
      </c>
      <c r="B76" s="135"/>
      <c r="C76" s="43">
        <v>9800</v>
      </c>
      <c r="D76" s="136" t="s">
        <v>16</v>
      </c>
      <c r="E76" s="137"/>
      <c r="F76" s="138"/>
      <c r="G76" s="37">
        <f>G81</f>
        <v>0</v>
      </c>
      <c r="H76" s="28"/>
    </row>
    <row r="77" spans="1:8" ht="31.5" hidden="1" customHeight="1">
      <c r="A77" s="122" t="s">
        <v>435</v>
      </c>
      <c r="B77" s="123"/>
      <c r="C77" s="123"/>
      <c r="D77" s="123"/>
      <c r="E77" s="123"/>
      <c r="F77" s="124"/>
      <c r="G77" s="46"/>
      <c r="H77" s="28"/>
    </row>
    <row r="78" spans="1:8" ht="42.75" hidden="1" customHeight="1">
      <c r="A78" s="122" t="s">
        <v>436</v>
      </c>
      <c r="B78" s="123"/>
      <c r="C78" s="123"/>
      <c r="D78" s="123"/>
      <c r="E78" s="123"/>
      <c r="F78" s="124"/>
      <c r="G78" s="46"/>
      <c r="H78" s="28"/>
    </row>
    <row r="79" spans="1:8" ht="69.75" hidden="1" customHeight="1">
      <c r="A79" s="122" t="s">
        <v>437</v>
      </c>
      <c r="B79" s="123"/>
      <c r="C79" s="123"/>
      <c r="D79" s="123"/>
      <c r="E79" s="123"/>
      <c r="F79" s="124"/>
      <c r="G79" s="46"/>
      <c r="H79" s="28"/>
    </row>
    <row r="80" spans="1:8" ht="28.5" hidden="1" customHeight="1">
      <c r="A80" s="122" t="s">
        <v>438</v>
      </c>
      <c r="B80" s="123"/>
      <c r="C80" s="123"/>
      <c r="D80" s="123"/>
      <c r="E80" s="123"/>
      <c r="F80" s="124"/>
      <c r="G80" s="38"/>
      <c r="H80" s="28"/>
    </row>
    <row r="81" spans="1:8" ht="15.75" hidden="1" customHeight="1">
      <c r="A81" s="129">
        <v>9900000000</v>
      </c>
      <c r="B81" s="130"/>
      <c r="C81" s="45"/>
      <c r="D81" s="131" t="s">
        <v>405</v>
      </c>
      <c r="E81" s="132"/>
      <c r="F81" s="132"/>
      <c r="G81" s="38">
        <f>G77+G78+G79+G80</f>
        <v>0</v>
      </c>
      <c r="H81" s="28"/>
    </row>
    <row r="82" spans="1:8" ht="11.25" customHeight="1">
      <c r="A82" s="121" t="s">
        <v>439</v>
      </c>
      <c r="B82" s="121"/>
      <c r="C82" s="121"/>
      <c r="D82" s="121"/>
      <c r="E82" s="121"/>
      <c r="F82" s="121"/>
      <c r="G82" s="121"/>
      <c r="H82" s="28"/>
    </row>
    <row r="83" spans="1:8" hidden="1">
      <c r="A83" s="117">
        <v>3719770</v>
      </c>
      <c r="B83" s="118"/>
      <c r="C83" s="43">
        <v>9770</v>
      </c>
      <c r="D83" s="119" t="s">
        <v>12</v>
      </c>
      <c r="E83" s="120"/>
      <c r="F83" s="120"/>
      <c r="G83" s="37">
        <f>G84</f>
        <v>0</v>
      </c>
      <c r="H83" s="28"/>
    </row>
    <row r="84" spans="1:8" ht="13.5" hidden="1">
      <c r="A84" s="139" t="s">
        <v>440</v>
      </c>
      <c r="B84" s="140"/>
      <c r="C84" s="140"/>
      <c r="D84" s="140"/>
      <c r="E84" s="140"/>
      <c r="F84" s="140"/>
      <c r="G84" s="38">
        <v>0</v>
      </c>
      <c r="H84" s="28"/>
    </row>
    <row r="85" spans="1:8" hidden="1">
      <c r="A85" s="129">
        <v>2310000000</v>
      </c>
      <c r="B85" s="130"/>
      <c r="C85" s="45"/>
      <c r="D85" s="131" t="s">
        <v>407</v>
      </c>
      <c r="E85" s="132"/>
      <c r="F85" s="132"/>
      <c r="G85" s="38">
        <f>G84</f>
        <v>0</v>
      </c>
      <c r="H85" s="28"/>
    </row>
    <row r="86" spans="1:8" ht="39" hidden="1" customHeight="1">
      <c r="A86" s="117">
        <v>3719800</v>
      </c>
      <c r="B86" s="118"/>
      <c r="C86" s="43">
        <v>9800</v>
      </c>
      <c r="D86" s="119" t="s">
        <v>16</v>
      </c>
      <c r="E86" s="120"/>
      <c r="F86" s="120"/>
      <c r="G86" s="37">
        <f>G87+G88+G89+G90</f>
        <v>0</v>
      </c>
      <c r="H86" s="28"/>
    </row>
    <row r="87" spans="1:8" ht="39" hidden="1" customHeight="1">
      <c r="A87" s="122" t="s">
        <v>441</v>
      </c>
      <c r="B87" s="123"/>
      <c r="C87" s="123"/>
      <c r="D87" s="123"/>
      <c r="E87" s="123"/>
      <c r="F87" s="124"/>
      <c r="G87" s="46"/>
      <c r="H87" s="28"/>
    </row>
    <row r="88" spans="1:8" ht="39" hidden="1" customHeight="1">
      <c r="A88" s="125" t="s">
        <v>442</v>
      </c>
      <c r="B88" s="126"/>
      <c r="C88" s="126"/>
      <c r="D88" s="126"/>
      <c r="E88" s="126"/>
      <c r="F88" s="127"/>
      <c r="G88" s="46"/>
      <c r="H88" s="28"/>
    </row>
    <row r="89" spans="1:8" ht="27.75" hidden="1" customHeight="1">
      <c r="A89" s="122" t="s">
        <v>435</v>
      </c>
      <c r="B89" s="123"/>
      <c r="C89" s="123"/>
      <c r="D89" s="123"/>
      <c r="E89" s="123"/>
      <c r="F89" s="124"/>
      <c r="G89" s="46"/>
      <c r="H89" s="28"/>
    </row>
    <row r="90" spans="1:8" ht="39" hidden="1" customHeight="1">
      <c r="A90" s="122" t="s">
        <v>443</v>
      </c>
      <c r="B90" s="123"/>
      <c r="C90" s="123"/>
      <c r="D90" s="123"/>
      <c r="E90" s="123"/>
      <c r="F90" s="124"/>
      <c r="G90" s="46"/>
      <c r="H90" s="28"/>
    </row>
    <row r="91" spans="1:8" hidden="1">
      <c r="A91" s="129">
        <v>9900000000</v>
      </c>
      <c r="B91" s="130"/>
      <c r="C91" s="45"/>
      <c r="D91" s="131" t="s">
        <v>405</v>
      </c>
      <c r="E91" s="132"/>
      <c r="F91" s="132"/>
      <c r="G91" s="38">
        <f>G86</f>
        <v>0</v>
      </c>
      <c r="H91" s="28"/>
    </row>
    <row r="92" spans="1:8" hidden="1">
      <c r="A92" s="133" t="s">
        <v>15</v>
      </c>
      <c r="B92" s="134"/>
      <c r="C92" s="43" t="s">
        <v>15</v>
      </c>
      <c r="D92" s="119" t="s">
        <v>444</v>
      </c>
      <c r="E92" s="120"/>
      <c r="F92" s="120"/>
      <c r="G92" s="37">
        <f>G93+G94</f>
        <v>0</v>
      </c>
      <c r="H92" s="28"/>
    </row>
    <row r="93" spans="1:8" hidden="1">
      <c r="A93" s="133" t="s">
        <v>15</v>
      </c>
      <c r="B93" s="134"/>
      <c r="C93" s="43" t="s">
        <v>15</v>
      </c>
      <c r="D93" s="119" t="s">
        <v>427</v>
      </c>
      <c r="E93" s="120"/>
      <c r="F93" s="120"/>
      <c r="G93" s="37">
        <f>G74+G76</f>
        <v>0</v>
      </c>
      <c r="H93" s="28"/>
    </row>
    <row r="94" spans="1:8" hidden="1">
      <c r="A94" s="133" t="s">
        <v>15</v>
      </c>
      <c r="B94" s="134"/>
      <c r="C94" s="43" t="s">
        <v>15</v>
      </c>
      <c r="D94" s="119" t="s">
        <v>428</v>
      </c>
      <c r="E94" s="120"/>
      <c r="F94" s="120"/>
      <c r="G94" s="37">
        <f>G83+G86</f>
        <v>0</v>
      </c>
      <c r="H94" s="28"/>
    </row>
    <row r="95" spans="1:8">
      <c r="A95" s="47"/>
      <c r="B95" s="48"/>
      <c r="C95" s="47"/>
      <c r="D95" s="49"/>
      <c r="E95" s="50"/>
      <c r="F95" s="50"/>
      <c r="G95" s="51"/>
      <c r="H95" s="28"/>
    </row>
    <row r="96" spans="1:8" ht="17.100000000000001" customHeight="1">
      <c r="A96" s="116"/>
      <c r="B96" s="116"/>
      <c r="C96" s="116"/>
      <c r="D96" s="116"/>
      <c r="E96" s="116"/>
      <c r="F96" s="116"/>
      <c r="G96" s="116"/>
      <c r="H96" s="28"/>
    </row>
    <row r="97" spans="1:8" ht="15.95" customHeight="1">
      <c r="A97" s="28"/>
      <c r="B97" s="128" t="s">
        <v>228</v>
      </c>
      <c r="C97" s="128"/>
      <c r="D97" s="128"/>
      <c r="E97" s="28"/>
      <c r="F97" s="128" t="s">
        <v>229</v>
      </c>
      <c r="G97" s="128"/>
      <c r="H97" s="28"/>
    </row>
  </sheetData>
  <mergeCells count="165">
    <mergeCell ref="A5:G5"/>
    <mergeCell ref="A6:G6"/>
    <mergeCell ref="D7:E7"/>
    <mergeCell ref="E1:G1"/>
    <mergeCell ref="E2:G2"/>
    <mergeCell ref="E3:G3"/>
    <mergeCell ref="E4:G4"/>
    <mergeCell ref="C13:F13"/>
    <mergeCell ref="A8:G8"/>
    <mergeCell ref="A14:B14"/>
    <mergeCell ref="A10:B10"/>
    <mergeCell ref="C10:F10"/>
    <mergeCell ref="A11:B11"/>
    <mergeCell ref="C11:F11"/>
    <mergeCell ref="A12:G12"/>
    <mergeCell ref="A13:B13"/>
    <mergeCell ref="C14:F14"/>
    <mergeCell ref="C38:F38"/>
    <mergeCell ref="A26:B26"/>
    <mergeCell ref="C26:F26"/>
    <mergeCell ref="A31:B31"/>
    <mergeCell ref="C31:F31"/>
    <mergeCell ref="C29:F29"/>
    <mergeCell ref="A18:B18"/>
    <mergeCell ref="C18:F18"/>
    <mergeCell ref="A23:B23"/>
    <mergeCell ref="A19:B19"/>
    <mergeCell ref="C19:F19"/>
    <mergeCell ref="A35:B35"/>
    <mergeCell ref="C35:F35"/>
    <mergeCell ref="A20:B20"/>
    <mergeCell ref="C20:F20"/>
    <mergeCell ref="A25:B25"/>
    <mergeCell ref="A17:B17"/>
    <mergeCell ref="C17:F17"/>
    <mergeCell ref="A15:B15"/>
    <mergeCell ref="C15:F15"/>
    <mergeCell ref="A16:B16"/>
    <mergeCell ref="C16:F16"/>
    <mergeCell ref="C27:F27"/>
    <mergeCell ref="A22:B22"/>
    <mergeCell ref="C22:F22"/>
    <mergeCell ref="C23:F23"/>
    <mergeCell ref="A24:B24"/>
    <mergeCell ref="C24:F24"/>
    <mergeCell ref="A27:B27"/>
    <mergeCell ref="C25:F25"/>
    <mergeCell ref="A21:B21"/>
    <mergeCell ref="C21:F21"/>
    <mergeCell ref="A36:B36"/>
    <mergeCell ref="C36:F36"/>
    <mergeCell ref="A40:B40"/>
    <mergeCell ref="C40:F40"/>
    <mergeCell ref="A41:B41"/>
    <mergeCell ref="C41:F41"/>
    <mergeCell ref="A38:B38"/>
    <mergeCell ref="C37:F37"/>
    <mergeCell ref="A28:B28"/>
    <mergeCell ref="C28:F28"/>
    <mergeCell ref="A29:B29"/>
    <mergeCell ref="A34:B34"/>
    <mergeCell ref="C34:F34"/>
    <mergeCell ref="A30:B30"/>
    <mergeCell ref="C33:F33"/>
    <mergeCell ref="A32:B32"/>
    <mergeCell ref="C32:F32"/>
    <mergeCell ref="A37:B37"/>
    <mergeCell ref="A33:B33"/>
    <mergeCell ref="C30:F30"/>
    <mergeCell ref="A44:B44"/>
    <mergeCell ref="C44:F44"/>
    <mergeCell ref="A42:B42"/>
    <mergeCell ref="C42:F42"/>
    <mergeCell ref="A39:B39"/>
    <mergeCell ref="C39:F39"/>
    <mergeCell ref="A43:B43"/>
    <mergeCell ref="C43:F43"/>
    <mergeCell ref="A45:B45"/>
    <mergeCell ref="C45:F45"/>
    <mergeCell ref="A62:B62"/>
    <mergeCell ref="C62:F62"/>
    <mergeCell ref="A56:B56"/>
    <mergeCell ref="C56:F56"/>
    <mergeCell ref="A58:B58"/>
    <mergeCell ref="A49:B49"/>
    <mergeCell ref="C49:F49"/>
    <mergeCell ref="A46:B46"/>
    <mergeCell ref="C47:F47"/>
    <mergeCell ref="A48:B48"/>
    <mergeCell ref="C48:F48"/>
    <mergeCell ref="C46:F46"/>
    <mergeCell ref="A47:B47"/>
    <mergeCell ref="C58:F58"/>
    <mergeCell ref="A59:B59"/>
    <mergeCell ref="C59:F59"/>
    <mergeCell ref="C60:F60"/>
    <mergeCell ref="A61:B61"/>
    <mergeCell ref="A57:G57"/>
    <mergeCell ref="C61:F61"/>
    <mergeCell ref="A60:B60"/>
    <mergeCell ref="A53:B53"/>
    <mergeCell ref="A54:B54"/>
    <mergeCell ref="C54:F54"/>
    <mergeCell ref="C53:F53"/>
    <mergeCell ref="A50:B50"/>
    <mergeCell ref="C50:F50"/>
    <mergeCell ref="A55:B55"/>
    <mergeCell ref="C55:F55"/>
    <mergeCell ref="A52:B52"/>
    <mergeCell ref="C52:F52"/>
    <mergeCell ref="A51:B51"/>
    <mergeCell ref="C51:F51"/>
    <mergeCell ref="A67:B67"/>
    <mergeCell ref="C67:F67"/>
    <mergeCell ref="D72:F72"/>
    <mergeCell ref="A75:B75"/>
    <mergeCell ref="D75:F75"/>
    <mergeCell ref="A72:B72"/>
    <mergeCell ref="C63:F63"/>
    <mergeCell ref="A64:B64"/>
    <mergeCell ref="C64:F64"/>
    <mergeCell ref="A63:B63"/>
    <mergeCell ref="C65:F65"/>
    <mergeCell ref="A66:B66"/>
    <mergeCell ref="C66:F66"/>
    <mergeCell ref="A65:B65"/>
    <mergeCell ref="A68:B68"/>
    <mergeCell ref="C68:F68"/>
    <mergeCell ref="A69:G69"/>
    <mergeCell ref="A71:B71"/>
    <mergeCell ref="D71:F71"/>
    <mergeCell ref="A77:F77"/>
    <mergeCell ref="A78:F78"/>
    <mergeCell ref="A80:F80"/>
    <mergeCell ref="A89:F89"/>
    <mergeCell ref="A81:B81"/>
    <mergeCell ref="A74:B74"/>
    <mergeCell ref="D74:F74"/>
    <mergeCell ref="A73:G73"/>
    <mergeCell ref="A84:F84"/>
    <mergeCell ref="A85:B85"/>
    <mergeCell ref="A76:B76"/>
    <mergeCell ref="D76:F76"/>
    <mergeCell ref="A79:F79"/>
    <mergeCell ref="D85:F85"/>
    <mergeCell ref="D81:F81"/>
    <mergeCell ref="A86:B86"/>
    <mergeCell ref="D86:F86"/>
    <mergeCell ref="A96:G96"/>
    <mergeCell ref="A83:B83"/>
    <mergeCell ref="D83:F83"/>
    <mergeCell ref="A82:G82"/>
    <mergeCell ref="A87:F87"/>
    <mergeCell ref="A88:F88"/>
    <mergeCell ref="B97:D97"/>
    <mergeCell ref="F97:G97"/>
    <mergeCell ref="A91:B91"/>
    <mergeCell ref="D91:F91"/>
    <mergeCell ref="A92:B92"/>
    <mergeCell ref="D92:F92"/>
    <mergeCell ref="A94:B94"/>
    <mergeCell ref="D94:F94"/>
    <mergeCell ref="A93:B93"/>
    <mergeCell ref="D93:F93"/>
    <mergeCell ref="A90:F90"/>
  </mergeCells>
  <phoneticPr fontId="0" type="noConversion"/>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7"/>
  <sheetViews>
    <sheetView topLeftCell="B1" zoomScale="130" zoomScaleNormal="130" workbookViewId="0">
      <selection activeCell="I3" sqref="I3:M3"/>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s>
  <sheetData>
    <row r="1" spans="1:14" ht="9" customHeight="1">
      <c r="A1" s="1"/>
      <c r="B1" s="1"/>
      <c r="C1" s="1"/>
      <c r="D1" s="1"/>
      <c r="E1" s="1"/>
      <c r="F1" s="1"/>
      <c r="G1" s="1"/>
      <c r="H1" s="1"/>
      <c r="I1" s="98" t="s">
        <v>399</v>
      </c>
      <c r="J1" s="98"/>
      <c r="K1" s="98"/>
      <c r="L1" s="98"/>
      <c r="M1" s="98"/>
      <c r="N1" s="1"/>
    </row>
    <row r="2" spans="1:14" ht="16.5" hidden="1" customHeight="1">
      <c r="A2" s="1"/>
      <c r="B2" s="1"/>
      <c r="C2" s="1"/>
      <c r="D2" s="1"/>
      <c r="E2" s="1"/>
      <c r="F2" s="1"/>
      <c r="G2" s="1"/>
      <c r="H2" s="1"/>
      <c r="I2" s="99" t="s">
        <v>485</v>
      </c>
      <c r="J2" s="99"/>
      <c r="K2" s="99"/>
      <c r="L2" s="99"/>
      <c r="M2" s="99"/>
      <c r="N2" s="1"/>
    </row>
    <row r="3" spans="1:14" ht="26.25" customHeight="1">
      <c r="A3" s="1"/>
      <c r="B3" s="1"/>
      <c r="C3" s="1"/>
      <c r="D3" s="1"/>
      <c r="E3" s="1"/>
      <c r="F3" s="1"/>
      <c r="G3" s="1"/>
      <c r="H3" s="1"/>
      <c r="I3" s="99" t="s">
        <v>547</v>
      </c>
      <c r="J3" s="99"/>
      <c r="K3" s="99"/>
      <c r="L3" s="99"/>
      <c r="M3" s="99"/>
      <c r="N3" s="1"/>
    </row>
    <row r="4" spans="1:14" ht="0.75" customHeight="1">
      <c r="A4" s="1"/>
      <c r="B4" s="1"/>
      <c r="C4" s="1"/>
      <c r="D4" s="1"/>
      <c r="E4" s="1"/>
      <c r="F4" s="1"/>
      <c r="G4" s="1"/>
      <c r="H4" s="1"/>
      <c r="I4" s="99" t="s">
        <v>445</v>
      </c>
      <c r="J4" s="99"/>
      <c r="K4" s="99"/>
      <c r="L4" s="99"/>
      <c r="M4" s="99"/>
      <c r="N4" s="1"/>
    </row>
    <row r="5" spans="1:14" ht="30.95" customHeight="1">
      <c r="A5" s="1"/>
      <c r="B5" s="97" t="s">
        <v>494</v>
      </c>
      <c r="C5" s="97"/>
      <c r="D5" s="97"/>
      <c r="E5" s="97"/>
      <c r="F5" s="97"/>
      <c r="G5" s="97"/>
      <c r="H5" s="97"/>
      <c r="I5" s="97"/>
      <c r="J5" s="97"/>
      <c r="K5" s="97"/>
      <c r="L5" s="97"/>
      <c r="M5" s="97"/>
      <c r="N5" s="1"/>
    </row>
    <row r="6" spans="1:14" ht="11.1" customHeight="1">
      <c r="A6" s="1"/>
      <c r="B6" s="100" t="s">
        <v>0</v>
      </c>
      <c r="C6" s="100"/>
      <c r="D6" s="100"/>
      <c r="E6" s="100"/>
      <c r="F6" s="1"/>
      <c r="G6" s="1"/>
      <c r="H6" s="1"/>
      <c r="I6" s="1"/>
      <c r="J6" s="1"/>
      <c r="K6" s="1"/>
      <c r="L6" s="1"/>
      <c r="M6" s="1"/>
      <c r="N6" s="1"/>
    </row>
    <row r="7" spans="1:14" ht="12" customHeight="1">
      <c r="A7" s="1"/>
      <c r="B7" s="101" t="s">
        <v>1</v>
      </c>
      <c r="C7" s="101"/>
      <c r="D7" s="101"/>
      <c r="E7" s="101"/>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15" t="s">
        <v>226</v>
      </c>
      <c r="C9" s="115" t="s">
        <v>225</v>
      </c>
      <c r="D9" s="115" t="s">
        <v>224</v>
      </c>
      <c r="E9" s="115" t="s">
        <v>223</v>
      </c>
      <c r="F9" s="115"/>
      <c r="G9" s="115" t="s">
        <v>446</v>
      </c>
      <c r="H9" s="115" t="s">
        <v>447</v>
      </c>
      <c r="I9" s="115"/>
      <c r="J9" s="114" t="s">
        <v>241</v>
      </c>
      <c r="K9" s="114" t="s">
        <v>222</v>
      </c>
      <c r="L9" s="114" t="s">
        <v>3</v>
      </c>
      <c r="M9" s="114"/>
      <c r="N9" s="1"/>
    </row>
    <row r="10" spans="1:14" ht="60.95" customHeight="1">
      <c r="A10" s="1"/>
      <c r="B10" s="115"/>
      <c r="C10" s="115"/>
      <c r="D10" s="115"/>
      <c r="E10" s="115"/>
      <c r="F10" s="115"/>
      <c r="G10" s="115"/>
      <c r="H10" s="115"/>
      <c r="I10" s="115"/>
      <c r="J10" s="114"/>
      <c r="K10" s="114"/>
      <c r="L10" s="9" t="s">
        <v>4</v>
      </c>
      <c r="M10" s="6" t="s">
        <v>220</v>
      </c>
      <c r="N10" s="1"/>
    </row>
    <row r="11" spans="1:14" ht="12" customHeight="1">
      <c r="A11" s="1"/>
      <c r="B11" s="6" t="s">
        <v>5</v>
      </c>
      <c r="C11" s="6" t="s">
        <v>6</v>
      </c>
      <c r="D11" s="6" t="s">
        <v>7</v>
      </c>
      <c r="E11" s="95" t="s">
        <v>8</v>
      </c>
      <c r="F11" s="95"/>
      <c r="G11" s="6" t="s">
        <v>9</v>
      </c>
      <c r="H11" s="95" t="s">
        <v>10</v>
      </c>
      <c r="I11" s="95"/>
      <c r="J11" s="6" t="s">
        <v>214</v>
      </c>
      <c r="K11" s="6" t="s">
        <v>213</v>
      </c>
      <c r="L11" s="6" t="s">
        <v>212</v>
      </c>
      <c r="M11" s="6" t="s">
        <v>211</v>
      </c>
      <c r="N11" s="1"/>
    </row>
    <row r="12" spans="1:14" ht="18" customHeight="1">
      <c r="A12" s="1"/>
      <c r="B12" s="5" t="s">
        <v>204</v>
      </c>
      <c r="C12" s="5" t="s">
        <v>11</v>
      </c>
      <c r="D12" s="3" t="s">
        <v>11</v>
      </c>
      <c r="E12" s="108" t="s">
        <v>202</v>
      </c>
      <c r="F12" s="108"/>
      <c r="G12" s="3" t="s">
        <v>11</v>
      </c>
      <c r="H12" s="179" t="s">
        <v>11</v>
      </c>
      <c r="I12" s="179"/>
      <c r="J12" s="2">
        <f>K12+L12</f>
        <v>22588968</v>
      </c>
      <c r="K12" s="2">
        <f>K13</f>
        <v>22563568</v>
      </c>
      <c r="L12" s="2">
        <f>L13</f>
        <v>25400</v>
      </c>
      <c r="M12" s="2">
        <f>M13</f>
        <v>0</v>
      </c>
      <c r="N12" s="1"/>
    </row>
    <row r="13" spans="1:14" ht="18" customHeight="1">
      <c r="A13" s="1"/>
      <c r="B13" s="5" t="s">
        <v>203</v>
      </c>
      <c r="C13" s="5" t="s">
        <v>11</v>
      </c>
      <c r="D13" s="3" t="s">
        <v>11</v>
      </c>
      <c r="E13" s="108" t="s">
        <v>202</v>
      </c>
      <c r="F13" s="108"/>
      <c r="G13" s="3" t="s">
        <v>11</v>
      </c>
      <c r="H13" s="179" t="s">
        <v>11</v>
      </c>
      <c r="I13" s="179"/>
      <c r="J13" s="2">
        <f t="shared" ref="J13:J89" si="0">K13+L13</f>
        <v>22588968</v>
      </c>
      <c r="K13" s="2">
        <f>K17+K22+K42+K52+K62+K14</f>
        <v>22563568</v>
      </c>
      <c r="L13" s="2">
        <f>L17+L22+L42+L52+L62+L14</f>
        <v>25400</v>
      </c>
      <c r="M13" s="2">
        <f>M17+M22+M42+M52+M62+M14</f>
        <v>0</v>
      </c>
      <c r="N13" s="1"/>
    </row>
    <row r="14" spans="1:14" ht="18" hidden="1" customHeight="1">
      <c r="A14" s="1"/>
      <c r="B14" s="5" t="s">
        <v>11</v>
      </c>
      <c r="C14" s="55" t="s">
        <v>35</v>
      </c>
      <c r="D14" s="56" t="s">
        <v>11</v>
      </c>
      <c r="E14" s="108" t="s">
        <v>34</v>
      </c>
      <c r="F14" s="108"/>
      <c r="G14" s="3" t="s">
        <v>11</v>
      </c>
      <c r="H14" s="179" t="s">
        <v>11</v>
      </c>
      <c r="I14" s="179"/>
      <c r="J14" s="2">
        <f>K14+L14</f>
        <v>0</v>
      </c>
      <c r="K14" s="2">
        <f>K15</f>
        <v>0</v>
      </c>
      <c r="L14" s="2">
        <f>L15</f>
        <v>0</v>
      </c>
      <c r="M14" s="2">
        <f>M15</f>
        <v>0</v>
      </c>
      <c r="N14" s="1"/>
    </row>
    <row r="15" spans="1:14" ht="25.5" hidden="1" customHeight="1">
      <c r="A15" s="1"/>
      <c r="B15" s="19" t="s">
        <v>201</v>
      </c>
      <c r="C15" s="19" t="s">
        <v>32</v>
      </c>
      <c r="D15" s="19" t="s">
        <v>196</v>
      </c>
      <c r="E15" s="107" t="s">
        <v>30</v>
      </c>
      <c r="F15" s="107"/>
      <c r="G15" s="3" t="s">
        <v>11</v>
      </c>
      <c r="H15" s="179" t="s">
        <v>11</v>
      </c>
      <c r="I15" s="179"/>
      <c r="J15" s="2">
        <f>K15+L15</f>
        <v>0</v>
      </c>
      <c r="K15" s="10"/>
      <c r="L15" s="10">
        <v>0</v>
      </c>
      <c r="M15" s="10">
        <f>'Додаток 3'!M16</f>
        <v>0</v>
      </c>
      <c r="N15" s="1"/>
    </row>
    <row r="16" spans="1:14" ht="32.25" hidden="1" customHeight="1">
      <c r="A16" s="1"/>
      <c r="B16" s="3" t="s">
        <v>11</v>
      </c>
      <c r="C16" s="3" t="s">
        <v>11</v>
      </c>
      <c r="D16" s="3" t="s">
        <v>11</v>
      </c>
      <c r="E16" s="179" t="s">
        <v>11</v>
      </c>
      <c r="F16" s="179"/>
      <c r="G16" s="57" t="s">
        <v>479</v>
      </c>
      <c r="H16" s="178" t="s">
        <v>488</v>
      </c>
      <c r="I16" s="178"/>
      <c r="J16" s="2">
        <f>K16+L16</f>
        <v>0</v>
      </c>
      <c r="K16" s="10">
        <f>K15</f>
        <v>0</v>
      </c>
      <c r="L16" s="10">
        <f>L15</f>
        <v>0</v>
      </c>
      <c r="M16" s="10">
        <f>M15</f>
        <v>0</v>
      </c>
      <c r="N16" s="1"/>
    </row>
    <row r="17" spans="1:14" ht="14.1" customHeight="1">
      <c r="A17" s="1"/>
      <c r="B17" s="5" t="s">
        <v>11</v>
      </c>
      <c r="C17" s="5" t="s">
        <v>200</v>
      </c>
      <c r="D17" s="3" t="s">
        <v>11</v>
      </c>
      <c r="E17" s="108" t="s">
        <v>199</v>
      </c>
      <c r="F17" s="108"/>
      <c r="G17" s="58" t="s">
        <v>11</v>
      </c>
      <c r="H17" s="180" t="s">
        <v>11</v>
      </c>
      <c r="I17" s="180"/>
      <c r="J17" s="2">
        <f t="shared" si="0"/>
        <v>6818200</v>
      </c>
      <c r="K17" s="2">
        <f>K18+K20</f>
        <v>6818200</v>
      </c>
      <c r="L17" s="2">
        <f>L18+L20</f>
        <v>0</v>
      </c>
      <c r="M17" s="2">
        <f>M18+M20</f>
        <v>0</v>
      </c>
      <c r="N17" s="1"/>
    </row>
    <row r="18" spans="1:14" ht="18" customHeight="1">
      <c r="A18" s="1"/>
      <c r="B18" s="4" t="s">
        <v>198</v>
      </c>
      <c r="C18" s="4" t="s">
        <v>197</v>
      </c>
      <c r="D18" s="4" t="s">
        <v>196</v>
      </c>
      <c r="E18" s="107" t="s">
        <v>195</v>
      </c>
      <c r="F18" s="107"/>
      <c r="G18" s="58" t="s">
        <v>11</v>
      </c>
      <c r="H18" s="180" t="s">
        <v>11</v>
      </c>
      <c r="I18" s="180"/>
      <c r="J18" s="2">
        <f t="shared" si="0"/>
        <v>4630400</v>
      </c>
      <c r="K18" s="10">
        <f>'Додаток 3'!G19</f>
        <v>4630400</v>
      </c>
      <c r="L18" s="10">
        <f>'Додаток 3'!L19</f>
        <v>0</v>
      </c>
      <c r="M18" s="10">
        <f>'Додаток 3'!M19</f>
        <v>0</v>
      </c>
      <c r="N18" s="1"/>
    </row>
    <row r="19" spans="1:14" ht="33">
      <c r="A19" s="1"/>
      <c r="B19" s="3" t="s">
        <v>11</v>
      </c>
      <c r="C19" s="3" t="s">
        <v>11</v>
      </c>
      <c r="D19" s="3" t="s">
        <v>11</v>
      </c>
      <c r="E19" s="179" t="s">
        <v>11</v>
      </c>
      <c r="F19" s="179"/>
      <c r="G19" s="57" t="s">
        <v>495</v>
      </c>
      <c r="H19" s="178" t="s">
        <v>501</v>
      </c>
      <c r="I19" s="178"/>
      <c r="J19" s="2">
        <f t="shared" si="0"/>
        <v>4630400</v>
      </c>
      <c r="K19" s="10">
        <f>K18</f>
        <v>4630400</v>
      </c>
      <c r="L19" s="10">
        <f>L18</f>
        <v>0</v>
      </c>
      <c r="M19" s="10">
        <f>M18</f>
        <v>0</v>
      </c>
      <c r="N19" s="1"/>
    </row>
    <row r="20" spans="1:14" ht="26.1" customHeight="1">
      <c r="A20" s="1"/>
      <c r="B20" s="4" t="s">
        <v>194</v>
      </c>
      <c r="C20" s="4" t="s">
        <v>193</v>
      </c>
      <c r="D20" s="4" t="s">
        <v>192</v>
      </c>
      <c r="E20" s="107" t="s">
        <v>191</v>
      </c>
      <c r="F20" s="107"/>
      <c r="G20" s="58" t="s">
        <v>11</v>
      </c>
      <c r="H20" s="180" t="s">
        <v>11</v>
      </c>
      <c r="I20" s="180"/>
      <c r="J20" s="2">
        <f t="shared" si="0"/>
        <v>2187800</v>
      </c>
      <c r="K20" s="10">
        <f>'Додаток 3'!G20</f>
        <v>2187800</v>
      </c>
      <c r="L20" s="10">
        <f>'Додаток 3'!L20</f>
        <v>0</v>
      </c>
      <c r="M20" s="10">
        <f>'Додаток 3'!M20</f>
        <v>0</v>
      </c>
      <c r="N20" s="1"/>
    </row>
    <row r="21" spans="1:14" ht="42" customHeight="1">
      <c r="A21" s="1"/>
      <c r="B21" s="3" t="s">
        <v>11</v>
      </c>
      <c r="C21" s="3" t="s">
        <v>11</v>
      </c>
      <c r="D21" s="3" t="s">
        <v>11</v>
      </c>
      <c r="E21" s="179" t="s">
        <v>11</v>
      </c>
      <c r="F21" s="179"/>
      <c r="G21" s="57" t="s">
        <v>496</v>
      </c>
      <c r="H21" s="178" t="s">
        <v>502</v>
      </c>
      <c r="I21" s="178"/>
      <c r="J21" s="2">
        <f t="shared" si="0"/>
        <v>2187800</v>
      </c>
      <c r="K21" s="10">
        <f>K20</f>
        <v>2187800</v>
      </c>
      <c r="L21" s="10">
        <f>L20</f>
        <v>0</v>
      </c>
      <c r="M21" s="10">
        <f>M20</f>
        <v>0</v>
      </c>
      <c r="N21" s="1"/>
    </row>
    <row r="22" spans="1:14" ht="18" customHeight="1">
      <c r="A22" s="1"/>
      <c r="B22" s="5" t="s">
        <v>11</v>
      </c>
      <c r="C22" s="5" t="s">
        <v>83</v>
      </c>
      <c r="D22" s="3" t="s">
        <v>11</v>
      </c>
      <c r="E22" s="108" t="s">
        <v>82</v>
      </c>
      <c r="F22" s="108"/>
      <c r="G22" s="58" t="s">
        <v>11</v>
      </c>
      <c r="H22" s="180" t="s">
        <v>11</v>
      </c>
      <c r="I22" s="180"/>
      <c r="J22" s="2">
        <f t="shared" si="0"/>
        <v>2814853</v>
      </c>
      <c r="K22" s="2">
        <f>K23+K25+K27+K29+K31+K33+K35+K37+K39</f>
        <v>2814853</v>
      </c>
      <c r="L22" s="2">
        <f>L23+L25+L27+L29+L31+L33+L35+L37+L39</f>
        <v>0</v>
      </c>
      <c r="M22" s="2">
        <f>M23+M25+M27+M29+M31+M33+M35+M37+M39</f>
        <v>0</v>
      </c>
      <c r="N22" s="1"/>
    </row>
    <row r="23" spans="1:14" ht="18" customHeight="1">
      <c r="A23" s="1"/>
      <c r="B23" s="4" t="s">
        <v>190</v>
      </c>
      <c r="C23" s="4" t="s">
        <v>189</v>
      </c>
      <c r="D23" s="4" t="s">
        <v>79</v>
      </c>
      <c r="E23" s="107" t="s">
        <v>188</v>
      </c>
      <c r="F23" s="107"/>
      <c r="G23" s="58" t="s">
        <v>11</v>
      </c>
      <c r="H23" s="180" t="s">
        <v>11</v>
      </c>
      <c r="I23" s="180"/>
      <c r="J23" s="2">
        <f t="shared" si="0"/>
        <v>10000</v>
      </c>
      <c r="K23" s="10">
        <f>'Додаток 3'!G22</f>
        <v>10000</v>
      </c>
      <c r="L23" s="10">
        <f>'Додаток 3'!L22</f>
        <v>0</v>
      </c>
      <c r="M23" s="10">
        <f>'Додаток 3'!M22</f>
        <v>0</v>
      </c>
      <c r="N23" s="1"/>
    </row>
    <row r="24" spans="1:14" ht="14.1" customHeight="1">
      <c r="A24" s="1"/>
      <c r="B24" s="3" t="s">
        <v>11</v>
      </c>
      <c r="C24" s="3" t="s">
        <v>11</v>
      </c>
      <c r="D24" s="3" t="s">
        <v>11</v>
      </c>
      <c r="E24" s="179" t="s">
        <v>11</v>
      </c>
      <c r="F24" s="179"/>
      <c r="G24" s="57" t="s">
        <v>448</v>
      </c>
      <c r="H24" s="178" t="s">
        <v>449</v>
      </c>
      <c r="I24" s="178"/>
      <c r="J24" s="2">
        <f t="shared" si="0"/>
        <v>10000</v>
      </c>
      <c r="K24" s="10">
        <f>K23</f>
        <v>10000</v>
      </c>
      <c r="L24" s="10">
        <f>L23</f>
        <v>0</v>
      </c>
      <c r="M24" s="10">
        <f>M23</f>
        <v>0</v>
      </c>
      <c r="N24" s="1"/>
    </row>
    <row r="25" spans="1:14" ht="26.1" customHeight="1">
      <c r="A25" s="1"/>
      <c r="B25" s="4" t="s">
        <v>187</v>
      </c>
      <c r="C25" s="4" t="s">
        <v>186</v>
      </c>
      <c r="D25" s="4" t="s">
        <v>79</v>
      </c>
      <c r="E25" s="107" t="s">
        <v>185</v>
      </c>
      <c r="F25" s="107"/>
      <c r="G25" s="58" t="s">
        <v>11</v>
      </c>
      <c r="H25" s="180" t="s">
        <v>11</v>
      </c>
      <c r="I25" s="180"/>
      <c r="J25" s="2">
        <f t="shared" si="0"/>
        <v>1270344</v>
      </c>
      <c r="K25" s="10">
        <f>'Додаток 3'!G23</f>
        <v>1270344</v>
      </c>
      <c r="L25" s="10">
        <f>'Додаток 3'!L23</f>
        <v>0</v>
      </c>
      <c r="M25" s="10">
        <f>'Додаток 3'!M23</f>
        <v>0</v>
      </c>
      <c r="N25" s="1"/>
    </row>
    <row r="26" spans="1:14" ht="41.25">
      <c r="A26" s="1"/>
      <c r="B26" s="3" t="s">
        <v>11</v>
      </c>
      <c r="C26" s="3" t="s">
        <v>11</v>
      </c>
      <c r="D26" s="3" t="s">
        <v>11</v>
      </c>
      <c r="E26" s="179" t="s">
        <v>11</v>
      </c>
      <c r="F26" s="179"/>
      <c r="G26" s="57" t="s">
        <v>486</v>
      </c>
      <c r="H26" s="178" t="s">
        <v>489</v>
      </c>
      <c r="I26" s="178"/>
      <c r="J26" s="2">
        <f t="shared" si="0"/>
        <v>1270344</v>
      </c>
      <c r="K26" s="10">
        <f>K25</f>
        <v>1270344</v>
      </c>
      <c r="L26" s="10">
        <f>L25</f>
        <v>0</v>
      </c>
      <c r="M26" s="10">
        <f>M25</f>
        <v>0</v>
      </c>
      <c r="N26" s="1"/>
    </row>
    <row r="27" spans="1:14" ht="26.1" customHeight="1">
      <c r="A27" s="1"/>
      <c r="B27" s="4" t="s">
        <v>184</v>
      </c>
      <c r="C27" s="4" t="s">
        <v>183</v>
      </c>
      <c r="D27" s="4" t="s">
        <v>79</v>
      </c>
      <c r="E27" s="107" t="s">
        <v>182</v>
      </c>
      <c r="F27" s="107"/>
      <c r="G27" s="58" t="s">
        <v>11</v>
      </c>
      <c r="H27" s="180" t="s">
        <v>11</v>
      </c>
      <c r="I27" s="180"/>
      <c r="J27" s="2">
        <f t="shared" si="0"/>
        <v>425397</v>
      </c>
      <c r="K27" s="10">
        <f>'Додаток 3'!G24</f>
        <v>425397</v>
      </c>
      <c r="L27" s="10">
        <f>'Додаток 3'!L24</f>
        <v>0</v>
      </c>
      <c r="M27" s="10">
        <f>'Додаток 3'!M24</f>
        <v>0</v>
      </c>
      <c r="N27" s="1"/>
    </row>
    <row r="28" spans="1:14" ht="14.1" customHeight="1">
      <c r="A28" s="1"/>
      <c r="B28" s="3" t="s">
        <v>11</v>
      </c>
      <c r="C28" s="3" t="s">
        <v>11</v>
      </c>
      <c r="D28" s="3" t="s">
        <v>11</v>
      </c>
      <c r="E28" s="179" t="s">
        <v>11</v>
      </c>
      <c r="F28" s="179"/>
      <c r="G28" s="57" t="s">
        <v>448</v>
      </c>
      <c r="H28" s="178" t="s">
        <v>449</v>
      </c>
      <c r="I28" s="178"/>
      <c r="J28" s="2">
        <f t="shared" si="0"/>
        <v>425397</v>
      </c>
      <c r="K28" s="10">
        <f>K27</f>
        <v>425397</v>
      </c>
      <c r="L28" s="10">
        <f>L27</f>
        <v>0</v>
      </c>
      <c r="M28" s="10">
        <f>M27</f>
        <v>0</v>
      </c>
      <c r="N28" s="1"/>
    </row>
    <row r="29" spans="1:14" ht="18" customHeight="1">
      <c r="A29" s="1"/>
      <c r="B29" s="4" t="s">
        <v>181</v>
      </c>
      <c r="C29" s="4" t="s">
        <v>180</v>
      </c>
      <c r="D29" s="4" t="s">
        <v>179</v>
      </c>
      <c r="E29" s="107" t="s">
        <v>178</v>
      </c>
      <c r="F29" s="107"/>
      <c r="G29" s="58" t="s">
        <v>11</v>
      </c>
      <c r="H29" s="180" t="s">
        <v>11</v>
      </c>
      <c r="I29" s="180"/>
      <c r="J29" s="2">
        <f t="shared" si="0"/>
        <v>9873</v>
      </c>
      <c r="K29" s="10">
        <f>'Додаток 3'!G25</f>
        <v>9873</v>
      </c>
      <c r="L29" s="10">
        <f>'Додаток 3'!L25</f>
        <v>0</v>
      </c>
      <c r="M29" s="10">
        <f>'Додаток 3'!M25</f>
        <v>0</v>
      </c>
      <c r="N29" s="1"/>
    </row>
    <row r="30" spans="1:14" ht="13.5" customHeight="1">
      <c r="A30" s="1"/>
      <c r="B30" s="3" t="s">
        <v>11</v>
      </c>
      <c r="C30" s="3" t="s">
        <v>11</v>
      </c>
      <c r="D30" s="3" t="s">
        <v>11</v>
      </c>
      <c r="E30" s="179" t="s">
        <v>11</v>
      </c>
      <c r="F30" s="179"/>
      <c r="G30" s="57" t="s">
        <v>448</v>
      </c>
      <c r="H30" s="178" t="s">
        <v>449</v>
      </c>
      <c r="I30" s="178"/>
      <c r="J30" s="2">
        <f t="shared" si="0"/>
        <v>9873</v>
      </c>
      <c r="K30" s="10">
        <f>K29</f>
        <v>9873</v>
      </c>
      <c r="L30" s="10">
        <f>L29</f>
        <v>0</v>
      </c>
      <c r="M30" s="10">
        <f>M29</f>
        <v>0</v>
      </c>
      <c r="N30" s="1"/>
    </row>
    <row r="31" spans="1:14" ht="49.5" hidden="1" customHeight="1">
      <c r="A31" s="1"/>
      <c r="B31" s="4" t="s">
        <v>177</v>
      </c>
      <c r="C31" s="4" t="s">
        <v>176</v>
      </c>
      <c r="D31" s="4" t="s">
        <v>114</v>
      </c>
      <c r="E31" s="107" t="s">
        <v>175</v>
      </c>
      <c r="F31" s="107"/>
      <c r="G31" s="58" t="s">
        <v>11</v>
      </c>
      <c r="H31" s="180" t="s">
        <v>11</v>
      </c>
      <c r="I31" s="180"/>
      <c r="J31" s="2">
        <f t="shared" si="0"/>
        <v>0</v>
      </c>
      <c r="K31" s="10">
        <f>'Додаток 3'!G26</f>
        <v>0</v>
      </c>
      <c r="L31" s="10">
        <f>'Додаток 3'!L26</f>
        <v>0</v>
      </c>
      <c r="M31" s="10">
        <f>'Додаток 3'!M26</f>
        <v>0</v>
      </c>
      <c r="N31" s="1"/>
    </row>
    <row r="32" spans="1:14" ht="13.5" hidden="1" customHeight="1">
      <c r="A32" s="1"/>
      <c r="B32" s="3" t="s">
        <v>11</v>
      </c>
      <c r="C32" s="3" t="s">
        <v>11</v>
      </c>
      <c r="D32" s="3" t="s">
        <v>11</v>
      </c>
      <c r="E32" s="179" t="s">
        <v>11</v>
      </c>
      <c r="F32" s="179"/>
      <c r="G32" s="57" t="s">
        <v>448</v>
      </c>
      <c r="H32" s="178" t="s">
        <v>449</v>
      </c>
      <c r="I32" s="178"/>
      <c r="J32" s="2">
        <f t="shared" si="0"/>
        <v>0</v>
      </c>
      <c r="K32" s="10">
        <f>K31</f>
        <v>0</v>
      </c>
      <c r="L32" s="10">
        <f>L31</f>
        <v>0</v>
      </c>
      <c r="M32" s="10">
        <f>M31</f>
        <v>0</v>
      </c>
      <c r="N32" s="1"/>
    </row>
    <row r="33" spans="1:14" ht="33.950000000000003" customHeight="1">
      <c r="A33" s="1"/>
      <c r="B33" s="4" t="s">
        <v>174</v>
      </c>
      <c r="C33" s="4" t="s">
        <v>173</v>
      </c>
      <c r="D33" s="4" t="s">
        <v>114</v>
      </c>
      <c r="E33" s="107" t="s">
        <v>172</v>
      </c>
      <c r="F33" s="107"/>
      <c r="G33" s="58" t="s">
        <v>11</v>
      </c>
      <c r="H33" s="180" t="s">
        <v>11</v>
      </c>
      <c r="I33" s="180"/>
      <c r="J33" s="2">
        <f t="shared" si="0"/>
        <v>11739</v>
      </c>
      <c r="K33" s="10">
        <f>'Додаток 3'!G27</f>
        <v>11739</v>
      </c>
      <c r="L33" s="10">
        <f>'Додаток 3'!L27</f>
        <v>0</v>
      </c>
      <c r="M33" s="10">
        <f>'Додаток 3'!M27</f>
        <v>0</v>
      </c>
      <c r="N33" s="1"/>
    </row>
    <row r="34" spans="1:14" ht="14.1" customHeight="1">
      <c r="A34" s="1"/>
      <c r="B34" s="3" t="s">
        <v>11</v>
      </c>
      <c r="C34" s="3" t="s">
        <v>11</v>
      </c>
      <c r="D34" s="3" t="s">
        <v>11</v>
      </c>
      <c r="E34" s="179" t="s">
        <v>11</v>
      </c>
      <c r="F34" s="179"/>
      <c r="G34" s="57" t="s">
        <v>448</v>
      </c>
      <c r="H34" s="178" t="s">
        <v>449</v>
      </c>
      <c r="I34" s="178"/>
      <c r="J34" s="2">
        <f t="shared" si="0"/>
        <v>11739</v>
      </c>
      <c r="K34" s="10">
        <f>K33</f>
        <v>11739</v>
      </c>
      <c r="L34" s="10">
        <f>L33</f>
        <v>0</v>
      </c>
      <c r="M34" s="10">
        <f>M33</f>
        <v>0</v>
      </c>
      <c r="N34" s="1"/>
    </row>
    <row r="35" spans="1:14" ht="21.75" customHeight="1">
      <c r="A35" s="1"/>
      <c r="B35" s="4" t="s">
        <v>171</v>
      </c>
      <c r="C35" s="4" t="s">
        <v>170</v>
      </c>
      <c r="D35" s="4" t="s">
        <v>169</v>
      </c>
      <c r="E35" s="107" t="s">
        <v>168</v>
      </c>
      <c r="F35" s="107"/>
      <c r="G35" s="58" t="s">
        <v>11</v>
      </c>
      <c r="H35" s="180" t="s">
        <v>11</v>
      </c>
      <c r="I35" s="180"/>
      <c r="J35" s="2">
        <f t="shared" si="0"/>
        <v>10000</v>
      </c>
      <c r="K35" s="10">
        <f>'Додаток 3'!G28</f>
        <v>10000</v>
      </c>
      <c r="L35" s="10">
        <f>'Додаток 3'!L28</f>
        <v>0</v>
      </c>
      <c r="M35" s="10">
        <f>'Додаток 3'!M28</f>
        <v>0</v>
      </c>
      <c r="N35" s="1"/>
    </row>
    <row r="36" spans="1:14" ht="21" customHeight="1">
      <c r="A36" s="1"/>
      <c r="B36" s="3" t="s">
        <v>11</v>
      </c>
      <c r="C36" s="3" t="s">
        <v>11</v>
      </c>
      <c r="D36" s="3" t="s">
        <v>11</v>
      </c>
      <c r="E36" s="179" t="s">
        <v>11</v>
      </c>
      <c r="F36" s="179"/>
      <c r="G36" s="57" t="s">
        <v>448</v>
      </c>
      <c r="H36" s="178" t="s">
        <v>449</v>
      </c>
      <c r="I36" s="178"/>
      <c r="J36" s="2">
        <f t="shared" si="0"/>
        <v>10000</v>
      </c>
      <c r="K36" s="10">
        <f>K35</f>
        <v>10000</v>
      </c>
      <c r="L36" s="10">
        <f>L35</f>
        <v>0</v>
      </c>
      <c r="M36" s="10">
        <f>M35</f>
        <v>0</v>
      </c>
      <c r="N36" s="1"/>
    </row>
    <row r="37" spans="1:14" ht="33.950000000000003" customHeight="1">
      <c r="A37" s="1"/>
      <c r="B37" s="4" t="s">
        <v>167</v>
      </c>
      <c r="C37" s="4" t="s">
        <v>80</v>
      </c>
      <c r="D37" s="4" t="s">
        <v>79</v>
      </c>
      <c r="E37" s="107" t="s">
        <v>78</v>
      </c>
      <c r="F37" s="107"/>
      <c r="G37" s="58" t="s">
        <v>11</v>
      </c>
      <c r="H37" s="180" t="s">
        <v>11</v>
      </c>
      <c r="I37" s="180"/>
      <c r="J37" s="2">
        <f t="shared" si="0"/>
        <v>100000</v>
      </c>
      <c r="K37" s="10">
        <f>'Додаток 3'!G29</f>
        <v>100000</v>
      </c>
      <c r="L37" s="10">
        <f>'Додаток 3'!L29</f>
        <v>0</v>
      </c>
      <c r="M37" s="10">
        <f>'Додаток 3'!M29</f>
        <v>0</v>
      </c>
      <c r="N37" s="1"/>
    </row>
    <row r="38" spans="1:14" ht="26.1" customHeight="1">
      <c r="A38" s="1"/>
      <c r="B38" s="3" t="s">
        <v>11</v>
      </c>
      <c r="C38" s="3" t="s">
        <v>11</v>
      </c>
      <c r="D38" s="3" t="s">
        <v>11</v>
      </c>
      <c r="E38" s="179" t="s">
        <v>11</v>
      </c>
      <c r="F38" s="179"/>
      <c r="G38" s="57" t="s">
        <v>503</v>
      </c>
      <c r="H38" s="178" t="s">
        <v>504</v>
      </c>
      <c r="I38" s="178"/>
      <c r="J38" s="2">
        <f t="shared" si="0"/>
        <v>100000</v>
      </c>
      <c r="K38" s="10">
        <f>K37</f>
        <v>100000</v>
      </c>
      <c r="L38" s="10">
        <f>L37</f>
        <v>0</v>
      </c>
      <c r="M38" s="10">
        <f>M37</f>
        <v>0</v>
      </c>
      <c r="N38" s="1"/>
    </row>
    <row r="39" spans="1:14" ht="18" customHeight="1">
      <c r="A39" s="1"/>
      <c r="B39" s="4" t="s">
        <v>166</v>
      </c>
      <c r="C39" s="4" t="s">
        <v>165</v>
      </c>
      <c r="D39" s="4" t="s">
        <v>164</v>
      </c>
      <c r="E39" s="107" t="s">
        <v>163</v>
      </c>
      <c r="F39" s="107"/>
      <c r="G39" s="58" t="s">
        <v>11</v>
      </c>
      <c r="H39" s="180" t="s">
        <v>11</v>
      </c>
      <c r="I39" s="180"/>
      <c r="J39" s="2">
        <f t="shared" si="0"/>
        <v>977500</v>
      </c>
      <c r="K39" s="10">
        <f>'Додаток 3'!G31</f>
        <v>977500</v>
      </c>
      <c r="L39" s="10">
        <f>'Додаток 3'!L31</f>
        <v>0</v>
      </c>
      <c r="M39" s="10">
        <f>'Додаток 3'!M31</f>
        <v>0</v>
      </c>
      <c r="N39" s="1"/>
    </row>
    <row r="40" spans="1:14" ht="13.5" customHeight="1">
      <c r="A40" s="1"/>
      <c r="B40" s="3" t="s">
        <v>11</v>
      </c>
      <c r="C40" s="3" t="s">
        <v>11</v>
      </c>
      <c r="D40" s="3" t="s">
        <v>11</v>
      </c>
      <c r="E40" s="179" t="s">
        <v>11</v>
      </c>
      <c r="F40" s="179"/>
      <c r="G40" s="57" t="s">
        <v>448</v>
      </c>
      <c r="H40" s="178" t="s">
        <v>449</v>
      </c>
      <c r="I40" s="178"/>
      <c r="J40" s="2">
        <f t="shared" si="0"/>
        <v>346500</v>
      </c>
      <c r="K40" s="10">
        <v>346500</v>
      </c>
      <c r="L40" s="10">
        <f>L39</f>
        <v>0</v>
      </c>
      <c r="M40" s="10">
        <f>M39</f>
        <v>0</v>
      </c>
      <c r="N40" s="1"/>
    </row>
    <row r="41" spans="1:14" ht="39" customHeight="1">
      <c r="A41" s="1"/>
      <c r="B41" s="3" t="s">
        <v>11</v>
      </c>
      <c r="C41" s="3" t="s">
        <v>11</v>
      </c>
      <c r="D41" s="3" t="s">
        <v>11</v>
      </c>
      <c r="E41" s="179" t="s">
        <v>11</v>
      </c>
      <c r="F41" s="179"/>
      <c r="G41" s="59" t="s">
        <v>452</v>
      </c>
      <c r="H41" s="181" t="s">
        <v>453</v>
      </c>
      <c r="I41" s="181"/>
      <c r="J41" s="2">
        <f t="shared" si="0"/>
        <v>631000</v>
      </c>
      <c r="K41" s="10">
        <v>631000</v>
      </c>
      <c r="L41" s="10">
        <f>L40</f>
        <v>0</v>
      </c>
      <c r="M41" s="10">
        <f>M40</f>
        <v>0</v>
      </c>
      <c r="N41" s="1"/>
    </row>
    <row r="42" spans="1:14" ht="18" customHeight="1">
      <c r="A42" s="1"/>
      <c r="B42" s="5" t="s">
        <v>11</v>
      </c>
      <c r="C42" s="5" t="s">
        <v>162</v>
      </c>
      <c r="D42" s="3" t="s">
        <v>11</v>
      </c>
      <c r="E42" s="108" t="s">
        <v>161</v>
      </c>
      <c r="F42" s="108"/>
      <c r="G42" s="58" t="s">
        <v>11</v>
      </c>
      <c r="H42" s="180" t="s">
        <v>11</v>
      </c>
      <c r="I42" s="180"/>
      <c r="J42" s="2">
        <f t="shared" si="0"/>
        <v>12307500</v>
      </c>
      <c r="K42" s="2">
        <f>K43+K45+K47+K49</f>
        <v>12307500</v>
      </c>
      <c r="L42" s="2">
        <f>L43+L45+L47+L49</f>
        <v>0</v>
      </c>
      <c r="M42" s="2">
        <f>M43+M45+M47+M49</f>
        <v>0</v>
      </c>
      <c r="N42" s="1"/>
    </row>
    <row r="43" spans="1:14" ht="18" customHeight="1">
      <c r="A43" s="1"/>
      <c r="B43" s="4" t="s">
        <v>160</v>
      </c>
      <c r="C43" s="4" t="s">
        <v>159</v>
      </c>
      <c r="D43" s="4" t="s">
        <v>149</v>
      </c>
      <c r="E43" s="107" t="s">
        <v>158</v>
      </c>
      <c r="F43" s="107"/>
      <c r="G43" s="58" t="s">
        <v>11</v>
      </c>
      <c r="H43" s="180" t="s">
        <v>11</v>
      </c>
      <c r="I43" s="180"/>
      <c r="J43" s="2">
        <f t="shared" si="0"/>
        <v>4420000</v>
      </c>
      <c r="K43" s="10">
        <f>'Додаток 3'!G33</f>
        <v>4420000</v>
      </c>
      <c r="L43" s="10">
        <f>'Додаток 3'!L33</f>
        <v>0</v>
      </c>
      <c r="M43" s="10">
        <f>'Додаток 3'!M33</f>
        <v>0</v>
      </c>
      <c r="N43" s="1"/>
    </row>
    <row r="44" spans="1:14" ht="18" customHeight="1">
      <c r="A44" s="1"/>
      <c r="B44" s="3" t="s">
        <v>11</v>
      </c>
      <c r="C44" s="3" t="s">
        <v>11</v>
      </c>
      <c r="D44" s="3" t="s">
        <v>11</v>
      </c>
      <c r="E44" s="179" t="s">
        <v>11</v>
      </c>
      <c r="F44" s="179"/>
      <c r="G44" s="57" t="s">
        <v>454</v>
      </c>
      <c r="H44" s="178" t="s">
        <v>455</v>
      </c>
      <c r="I44" s="178"/>
      <c r="J44" s="2">
        <f t="shared" si="0"/>
        <v>4420000</v>
      </c>
      <c r="K44" s="10">
        <f>K43</f>
        <v>4420000</v>
      </c>
      <c r="L44" s="10">
        <f>L43</f>
        <v>0</v>
      </c>
      <c r="M44" s="10">
        <f>M43</f>
        <v>0</v>
      </c>
      <c r="N44" s="1"/>
    </row>
    <row r="45" spans="1:14" ht="18" customHeight="1">
      <c r="A45" s="1"/>
      <c r="B45" s="4" t="s">
        <v>157</v>
      </c>
      <c r="C45" s="4" t="s">
        <v>156</v>
      </c>
      <c r="D45" s="4" t="s">
        <v>149</v>
      </c>
      <c r="E45" s="107" t="s">
        <v>155</v>
      </c>
      <c r="F45" s="107"/>
      <c r="G45" s="58" t="s">
        <v>11</v>
      </c>
      <c r="H45" s="180" t="s">
        <v>11</v>
      </c>
      <c r="I45" s="180"/>
      <c r="J45" s="2">
        <f t="shared" si="0"/>
        <v>582000</v>
      </c>
      <c r="K45" s="10">
        <f>'Додаток 3'!G34</f>
        <v>582000</v>
      </c>
      <c r="L45" s="10">
        <f>'Додаток 3'!L34</f>
        <v>0</v>
      </c>
      <c r="M45" s="10">
        <f>'Додаток 3'!M34</f>
        <v>0</v>
      </c>
      <c r="N45" s="1"/>
    </row>
    <row r="46" spans="1:14" ht="18" customHeight="1">
      <c r="A46" s="1"/>
      <c r="B46" s="3" t="s">
        <v>11</v>
      </c>
      <c r="C46" s="3" t="s">
        <v>11</v>
      </c>
      <c r="D46" s="3" t="s">
        <v>11</v>
      </c>
      <c r="E46" s="179" t="s">
        <v>11</v>
      </c>
      <c r="F46" s="179"/>
      <c r="G46" s="57" t="s">
        <v>456</v>
      </c>
      <c r="H46" s="178" t="s">
        <v>457</v>
      </c>
      <c r="I46" s="178"/>
      <c r="J46" s="2">
        <f t="shared" si="0"/>
        <v>582000</v>
      </c>
      <c r="K46" s="10">
        <f>K45</f>
        <v>582000</v>
      </c>
      <c r="L46" s="10">
        <f>L45</f>
        <v>0</v>
      </c>
      <c r="M46" s="10">
        <f>M45</f>
        <v>0</v>
      </c>
      <c r="N46" s="1"/>
    </row>
    <row r="47" spans="1:14" ht="18" customHeight="1">
      <c r="A47" s="1"/>
      <c r="B47" s="4" t="s">
        <v>154</v>
      </c>
      <c r="C47" s="4" t="s">
        <v>153</v>
      </c>
      <c r="D47" s="4" t="s">
        <v>149</v>
      </c>
      <c r="E47" s="107" t="s">
        <v>152</v>
      </c>
      <c r="F47" s="107"/>
      <c r="G47" s="58" t="s">
        <v>11</v>
      </c>
      <c r="H47" s="180" t="s">
        <v>11</v>
      </c>
      <c r="I47" s="180"/>
      <c r="J47" s="2">
        <f t="shared" si="0"/>
        <v>1220000</v>
      </c>
      <c r="K47" s="10">
        <f>'Додаток 3'!G35</f>
        <v>1220000</v>
      </c>
      <c r="L47" s="10">
        <f>'Додаток 3'!L35</f>
        <v>0</v>
      </c>
      <c r="M47" s="10">
        <f>'Додаток 3'!M35</f>
        <v>0</v>
      </c>
      <c r="N47" s="1"/>
    </row>
    <row r="48" spans="1:14" ht="18" customHeight="1">
      <c r="A48" s="1"/>
      <c r="B48" s="3" t="s">
        <v>11</v>
      </c>
      <c r="C48" s="3" t="s">
        <v>11</v>
      </c>
      <c r="D48" s="3" t="s">
        <v>11</v>
      </c>
      <c r="E48" s="179" t="s">
        <v>11</v>
      </c>
      <c r="F48" s="179"/>
      <c r="G48" s="57" t="s">
        <v>497</v>
      </c>
      <c r="H48" s="178" t="s">
        <v>505</v>
      </c>
      <c r="I48" s="178"/>
      <c r="J48" s="2">
        <f t="shared" si="0"/>
        <v>1220000</v>
      </c>
      <c r="K48" s="10">
        <f>K47</f>
        <v>1220000</v>
      </c>
      <c r="L48" s="10">
        <f>L47</f>
        <v>0</v>
      </c>
      <c r="M48" s="10">
        <f>M47</f>
        <v>0</v>
      </c>
      <c r="N48" s="1"/>
    </row>
    <row r="49" spans="1:14" ht="14.1" customHeight="1">
      <c r="A49" s="1"/>
      <c r="B49" s="4" t="s">
        <v>151</v>
      </c>
      <c r="C49" s="4" t="s">
        <v>150</v>
      </c>
      <c r="D49" s="4" t="s">
        <v>149</v>
      </c>
      <c r="E49" s="107" t="s">
        <v>148</v>
      </c>
      <c r="F49" s="107"/>
      <c r="G49" s="58" t="s">
        <v>11</v>
      </c>
      <c r="H49" s="180" t="s">
        <v>11</v>
      </c>
      <c r="I49" s="180"/>
      <c r="J49" s="2">
        <f t="shared" si="0"/>
        <v>6085500</v>
      </c>
      <c r="K49" s="10">
        <f>'Додаток 3'!G36</f>
        <v>6085500</v>
      </c>
      <c r="L49" s="10">
        <f>'Додаток 3'!L36</f>
        <v>0</v>
      </c>
      <c r="M49" s="10">
        <f>'Додаток 3'!M36</f>
        <v>0</v>
      </c>
      <c r="N49" s="1"/>
    </row>
    <row r="50" spans="1:14" ht="18" customHeight="1">
      <c r="A50" s="1"/>
      <c r="B50" s="3" t="s">
        <v>11</v>
      </c>
      <c r="C50" s="3" t="s">
        <v>11</v>
      </c>
      <c r="D50" s="3" t="s">
        <v>11</v>
      </c>
      <c r="E50" s="179" t="s">
        <v>11</v>
      </c>
      <c r="F50" s="179"/>
      <c r="G50" s="57" t="s">
        <v>456</v>
      </c>
      <c r="H50" s="178" t="s">
        <v>457</v>
      </c>
      <c r="I50" s="178"/>
      <c r="J50" s="2">
        <f t="shared" si="0"/>
        <v>5185500</v>
      </c>
      <c r="K50" s="10">
        <v>5185500</v>
      </c>
      <c r="L50" s="10">
        <f>L49</f>
        <v>0</v>
      </c>
      <c r="M50" s="10">
        <f>M49</f>
        <v>0</v>
      </c>
      <c r="N50" s="1"/>
    </row>
    <row r="51" spans="1:14" ht="21.75" customHeight="1">
      <c r="A51" s="1"/>
      <c r="B51" s="63"/>
      <c r="C51" s="63"/>
      <c r="D51" s="63"/>
      <c r="E51" s="176"/>
      <c r="F51" s="177"/>
      <c r="G51" s="64" t="s">
        <v>515</v>
      </c>
      <c r="H51" s="178" t="s">
        <v>516</v>
      </c>
      <c r="I51" s="178"/>
      <c r="J51" s="2">
        <v>900000</v>
      </c>
      <c r="K51" s="10">
        <v>900000</v>
      </c>
      <c r="L51" s="10">
        <v>0</v>
      </c>
      <c r="M51" s="10">
        <v>0</v>
      </c>
      <c r="N51" s="1"/>
    </row>
    <row r="52" spans="1:14" ht="14.1" customHeight="1">
      <c r="A52" s="1"/>
      <c r="B52" s="5" t="s">
        <v>11</v>
      </c>
      <c r="C52" s="5" t="s">
        <v>77</v>
      </c>
      <c r="D52" s="3" t="s">
        <v>11</v>
      </c>
      <c r="E52" s="108" t="s">
        <v>76</v>
      </c>
      <c r="F52" s="108"/>
      <c r="G52" s="58" t="s">
        <v>11</v>
      </c>
      <c r="H52" s="180" t="s">
        <v>11</v>
      </c>
      <c r="I52" s="180"/>
      <c r="J52" s="2">
        <f t="shared" si="0"/>
        <v>343015</v>
      </c>
      <c r="K52" s="2">
        <f>K53+K55+K57</f>
        <v>343015</v>
      </c>
      <c r="L52" s="2">
        <f>L53+L55+L57</f>
        <v>0</v>
      </c>
      <c r="M52" s="2">
        <f>M53+M55+M57</f>
        <v>0</v>
      </c>
      <c r="N52" s="1"/>
    </row>
    <row r="53" spans="1:14" ht="0.75" customHeight="1">
      <c r="A53" s="1"/>
      <c r="B53" s="4" t="s">
        <v>147</v>
      </c>
      <c r="C53" s="4" t="s">
        <v>146</v>
      </c>
      <c r="D53" s="4" t="s">
        <v>145</v>
      </c>
      <c r="E53" s="107" t="s">
        <v>144</v>
      </c>
      <c r="F53" s="107"/>
      <c r="G53" s="58" t="s">
        <v>11</v>
      </c>
      <c r="H53" s="180" t="s">
        <v>11</v>
      </c>
      <c r="I53" s="180"/>
      <c r="J53" s="2">
        <f t="shared" si="0"/>
        <v>0</v>
      </c>
      <c r="K53" s="10">
        <f>'Додаток 3'!G38</f>
        <v>0</v>
      </c>
      <c r="L53" s="10">
        <f>'Додаток 3'!L38</f>
        <v>0</v>
      </c>
      <c r="M53" s="10">
        <f>'Додаток 3'!M38</f>
        <v>0</v>
      </c>
      <c r="N53" s="1"/>
    </row>
    <row r="54" spans="1:14" ht="18" hidden="1" customHeight="1">
      <c r="A54" s="1"/>
      <c r="B54" s="3" t="s">
        <v>11</v>
      </c>
      <c r="C54" s="3" t="s">
        <v>11</v>
      </c>
      <c r="D54" s="3" t="s">
        <v>11</v>
      </c>
      <c r="E54" s="179" t="s">
        <v>11</v>
      </c>
      <c r="F54" s="179"/>
      <c r="G54" s="57" t="s">
        <v>476</v>
      </c>
      <c r="H54" s="178" t="s">
        <v>475</v>
      </c>
      <c r="I54" s="178"/>
      <c r="J54" s="2">
        <f t="shared" si="0"/>
        <v>0</v>
      </c>
      <c r="K54" s="10">
        <f>K53</f>
        <v>0</v>
      </c>
      <c r="L54" s="10">
        <f>L53</f>
        <v>0</v>
      </c>
      <c r="M54" s="10">
        <f>M53</f>
        <v>0</v>
      </c>
      <c r="N54" s="1"/>
    </row>
    <row r="55" spans="1:14" ht="19.5" hidden="1" customHeight="1">
      <c r="A55" s="1"/>
      <c r="B55" s="4" t="s">
        <v>142</v>
      </c>
      <c r="C55" s="4" t="s">
        <v>141</v>
      </c>
      <c r="D55" s="4" t="s">
        <v>140</v>
      </c>
      <c r="E55" s="107" t="s">
        <v>139</v>
      </c>
      <c r="F55" s="107"/>
      <c r="G55" s="58" t="s">
        <v>11</v>
      </c>
      <c r="H55" s="180" t="s">
        <v>11</v>
      </c>
      <c r="I55" s="180"/>
      <c r="J55" s="2">
        <f t="shared" si="0"/>
        <v>0</v>
      </c>
      <c r="K55" s="10">
        <f>'Додаток 3'!G40</f>
        <v>0</v>
      </c>
      <c r="L55" s="10">
        <f>'Додаток 3'!L40</f>
        <v>0</v>
      </c>
      <c r="M55" s="10">
        <f>'Додаток 3'!M40</f>
        <v>0</v>
      </c>
      <c r="N55" s="1"/>
    </row>
    <row r="56" spans="1:14" ht="18.75" hidden="1" customHeight="1">
      <c r="A56" s="1"/>
      <c r="B56" s="3" t="s">
        <v>11</v>
      </c>
      <c r="C56" s="3" t="s">
        <v>11</v>
      </c>
      <c r="D56" s="3" t="s">
        <v>11</v>
      </c>
      <c r="E56" s="179" t="s">
        <v>11</v>
      </c>
      <c r="F56" s="179"/>
      <c r="G56" s="57" t="s">
        <v>476</v>
      </c>
      <c r="H56" s="178" t="s">
        <v>475</v>
      </c>
      <c r="I56" s="178"/>
      <c r="J56" s="2">
        <f t="shared" si="0"/>
        <v>0</v>
      </c>
      <c r="K56" s="10">
        <f>K55</f>
        <v>0</v>
      </c>
      <c r="L56" s="10">
        <f>L55</f>
        <v>0</v>
      </c>
      <c r="M56" s="10">
        <f>M55</f>
        <v>0</v>
      </c>
      <c r="N56" s="1"/>
    </row>
    <row r="57" spans="1:14" ht="18" customHeight="1">
      <c r="A57" s="1"/>
      <c r="B57" s="4" t="s">
        <v>138</v>
      </c>
      <c r="C57" s="4" t="s">
        <v>137</v>
      </c>
      <c r="D57" s="4" t="s">
        <v>73</v>
      </c>
      <c r="E57" s="107" t="s">
        <v>136</v>
      </c>
      <c r="F57" s="107"/>
      <c r="G57" s="58" t="s">
        <v>11</v>
      </c>
      <c r="H57" s="180" t="s">
        <v>11</v>
      </c>
      <c r="I57" s="180"/>
      <c r="J57" s="2">
        <f t="shared" si="0"/>
        <v>343015</v>
      </c>
      <c r="K57" s="10">
        <f>'Додаток 3'!G42</f>
        <v>343015</v>
      </c>
      <c r="L57" s="10">
        <f>'Додаток 3'!L42</f>
        <v>0</v>
      </c>
      <c r="M57" s="10">
        <f>'Додаток 3'!M42</f>
        <v>0</v>
      </c>
      <c r="N57" s="1"/>
    </row>
    <row r="58" spans="1:14" ht="18" hidden="1" customHeight="1">
      <c r="A58" s="1"/>
      <c r="B58" s="3" t="s">
        <v>11</v>
      </c>
      <c r="C58" s="3" t="s">
        <v>11</v>
      </c>
      <c r="D58" s="3" t="s">
        <v>11</v>
      </c>
      <c r="E58" s="179" t="s">
        <v>11</v>
      </c>
      <c r="F58" s="179"/>
      <c r="G58" s="57" t="s">
        <v>476</v>
      </c>
      <c r="H58" s="178" t="s">
        <v>475</v>
      </c>
      <c r="I58" s="178"/>
      <c r="J58" s="2">
        <f t="shared" si="0"/>
        <v>0</v>
      </c>
      <c r="K58" s="10">
        <v>0</v>
      </c>
      <c r="L58" s="10">
        <v>0</v>
      </c>
      <c r="M58" s="10">
        <v>0</v>
      </c>
      <c r="N58" s="1"/>
    </row>
    <row r="59" spans="1:14" ht="26.1" customHeight="1">
      <c r="A59" s="1"/>
      <c r="B59" s="3" t="s">
        <v>11</v>
      </c>
      <c r="C59" s="3" t="s">
        <v>11</v>
      </c>
      <c r="D59" s="3" t="s">
        <v>11</v>
      </c>
      <c r="E59" s="179" t="s">
        <v>11</v>
      </c>
      <c r="F59" s="179"/>
      <c r="G59" s="57" t="s">
        <v>506</v>
      </c>
      <c r="H59" s="178" t="s">
        <v>507</v>
      </c>
      <c r="I59" s="178"/>
      <c r="J59" s="2">
        <f t="shared" si="0"/>
        <v>313015</v>
      </c>
      <c r="K59" s="10">
        <v>313015</v>
      </c>
      <c r="L59" s="10">
        <v>0</v>
      </c>
      <c r="M59" s="10">
        <v>0</v>
      </c>
      <c r="N59" s="1"/>
    </row>
    <row r="60" spans="1:14" ht="16.5" customHeight="1">
      <c r="A60" s="1"/>
      <c r="B60" s="3" t="s">
        <v>11</v>
      </c>
      <c r="C60" s="3" t="s">
        <v>11</v>
      </c>
      <c r="D60" s="3" t="s">
        <v>11</v>
      </c>
      <c r="E60" s="179" t="s">
        <v>11</v>
      </c>
      <c r="F60" s="179"/>
      <c r="G60" s="64" t="s">
        <v>497</v>
      </c>
      <c r="H60" s="178" t="s">
        <v>505</v>
      </c>
      <c r="I60" s="178"/>
      <c r="J60" s="2">
        <f t="shared" si="0"/>
        <v>30000</v>
      </c>
      <c r="K60" s="10">
        <v>30000</v>
      </c>
      <c r="L60" s="10">
        <v>0</v>
      </c>
      <c r="M60" s="10">
        <v>0</v>
      </c>
      <c r="N60" s="1"/>
    </row>
    <row r="61" spans="1:14" ht="13.5" hidden="1" customHeight="1">
      <c r="A61" s="1"/>
      <c r="B61" s="3" t="s">
        <v>11</v>
      </c>
      <c r="C61" s="3" t="s">
        <v>11</v>
      </c>
      <c r="D61" s="3" t="s">
        <v>11</v>
      </c>
      <c r="E61" s="179" t="s">
        <v>11</v>
      </c>
      <c r="F61" s="179"/>
      <c r="G61" s="57" t="s">
        <v>458</v>
      </c>
      <c r="H61" s="178" t="s">
        <v>459</v>
      </c>
      <c r="I61" s="178"/>
      <c r="J61" s="2">
        <f t="shared" si="0"/>
        <v>0</v>
      </c>
      <c r="K61" s="10">
        <v>0</v>
      </c>
      <c r="L61" s="10">
        <v>0</v>
      </c>
      <c r="M61" s="10">
        <v>0</v>
      </c>
      <c r="N61" s="1"/>
    </row>
    <row r="62" spans="1:14" ht="13.5" customHeight="1">
      <c r="A62" s="1"/>
      <c r="B62" s="5" t="s">
        <v>11</v>
      </c>
      <c r="C62" s="5" t="s">
        <v>29</v>
      </c>
      <c r="D62" s="3" t="s">
        <v>11</v>
      </c>
      <c r="E62" s="108" t="s">
        <v>28</v>
      </c>
      <c r="F62" s="108"/>
      <c r="G62" s="58" t="s">
        <v>11</v>
      </c>
      <c r="H62" s="180" t="s">
        <v>11</v>
      </c>
      <c r="I62" s="180"/>
      <c r="J62" s="2">
        <f t="shared" si="0"/>
        <v>305400</v>
      </c>
      <c r="K62" s="2">
        <f>K63+K65+K72+K70+K68</f>
        <v>280000</v>
      </c>
      <c r="L62" s="2">
        <f>L63+L65+L72+L70+L68</f>
        <v>25400</v>
      </c>
      <c r="M62" s="2">
        <f>M63+M65+M72+M70+M68</f>
        <v>0</v>
      </c>
      <c r="N62" s="1"/>
    </row>
    <row r="63" spans="1:14" ht="0.75" customHeight="1">
      <c r="A63" s="1"/>
      <c r="B63" s="4" t="s">
        <v>135</v>
      </c>
      <c r="C63" s="4" t="s">
        <v>134</v>
      </c>
      <c r="D63" s="4" t="s">
        <v>133</v>
      </c>
      <c r="E63" s="107" t="s">
        <v>132</v>
      </c>
      <c r="F63" s="107"/>
      <c r="G63" s="58" t="s">
        <v>11</v>
      </c>
      <c r="H63" s="180" t="s">
        <v>11</v>
      </c>
      <c r="I63" s="180"/>
      <c r="J63" s="2">
        <f t="shared" si="0"/>
        <v>0</v>
      </c>
      <c r="K63" s="10">
        <f>'Додаток 3'!G45</f>
        <v>0</v>
      </c>
      <c r="L63" s="10">
        <f>'Додаток 3'!L45</f>
        <v>0</v>
      </c>
      <c r="M63" s="10">
        <f>'Додаток 3'!M45</f>
        <v>0</v>
      </c>
      <c r="N63" s="1"/>
    </row>
    <row r="64" spans="1:14" ht="18" hidden="1" customHeight="1">
      <c r="A64" s="1"/>
      <c r="B64" s="3" t="s">
        <v>11</v>
      </c>
      <c r="C64" s="3" t="s">
        <v>11</v>
      </c>
      <c r="D64" s="3" t="s">
        <v>11</v>
      </c>
      <c r="E64" s="179" t="s">
        <v>11</v>
      </c>
      <c r="F64" s="179"/>
      <c r="G64" s="57" t="s">
        <v>460</v>
      </c>
      <c r="H64" s="180"/>
      <c r="I64" s="180"/>
      <c r="J64" s="2">
        <f t="shared" si="0"/>
        <v>0</v>
      </c>
      <c r="K64" s="10">
        <f>K63</f>
        <v>0</v>
      </c>
      <c r="L64" s="10">
        <f>L63</f>
        <v>0</v>
      </c>
      <c r="M64" s="10">
        <f>M63</f>
        <v>0</v>
      </c>
      <c r="N64" s="1"/>
    </row>
    <row r="65" spans="1:15" ht="14.1" customHeight="1">
      <c r="A65" s="1"/>
      <c r="B65" s="4" t="s">
        <v>131</v>
      </c>
      <c r="C65" s="4" t="s">
        <v>130</v>
      </c>
      <c r="D65" s="4" t="s">
        <v>129</v>
      </c>
      <c r="E65" s="107" t="s">
        <v>128</v>
      </c>
      <c r="F65" s="107"/>
      <c r="G65" s="58" t="s">
        <v>11</v>
      </c>
      <c r="H65" s="180" t="s">
        <v>11</v>
      </c>
      <c r="I65" s="180"/>
      <c r="J65" s="2">
        <f t="shared" si="0"/>
        <v>200000</v>
      </c>
      <c r="K65" s="10">
        <f>'Додаток 3'!G47</f>
        <v>200000</v>
      </c>
      <c r="L65" s="10">
        <f>'Додаток 3'!L47</f>
        <v>0</v>
      </c>
      <c r="M65" s="10">
        <f>'Додаток 3'!M47</f>
        <v>0</v>
      </c>
      <c r="N65" s="1"/>
    </row>
    <row r="66" spans="1:15" ht="26.25" customHeight="1">
      <c r="A66" s="1"/>
      <c r="B66" s="3" t="s">
        <v>11</v>
      </c>
      <c r="C66" s="3" t="s">
        <v>11</v>
      </c>
      <c r="D66" s="3" t="s">
        <v>11</v>
      </c>
      <c r="E66" s="179" t="s">
        <v>11</v>
      </c>
      <c r="F66" s="179"/>
      <c r="G66" s="57" t="s">
        <v>487</v>
      </c>
      <c r="H66" s="178" t="s">
        <v>490</v>
      </c>
      <c r="I66" s="178"/>
      <c r="J66" s="2">
        <f t="shared" si="0"/>
        <v>200000</v>
      </c>
      <c r="K66" s="10">
        <v>200000</v>
      </c>
      <c r="L66" s="10">
        <v>0</v>
      </c>
      <c r="M66" s="10">
        <v>0</v>
      </c>
      <c r="N66" s="1"/>
    </row>
    <row r="67" spans="1:15" ht="57.75" hidden="1" customHeight="1">
      <c r="A67" s="1"/>
      <c r="B67" s="3" t="s">
        <v>11</v>
      </c>
      <c r="C67" s="3" t="s">
        <v>11</v>
      </c>
      <c r="D67" s="3" t="s">
        <v>11</v>
      </c>
      <c r="E67" s="179" t="s">
        <v>11</v>
      </c>
      <c r="F67" s="179"/>
      <c r="G67" s="57" t="s">
        <v>477</v>
      </c>
      <c r="H67" s="178" t="s">
        <v>475</v>
      </c>
      <c r="I67" s="178"/>
      <c r="J67" s="2">
        <f t="shared" si="0"/>
        <v>0</v>
      </c>
      <c r="K67" s="10">
        <v>0</v>
      </c>
      <c r="L67" s="10">
        <v>0</v>
      </c>
      <c r="M67" s="10">
        <v>0</v>
      </c>
      <c r="N67" s="1"/>
    </row>
    <row r="68" spans="1:15" ht="16.5" customHeight="1">
      <c r="A68" s="1"/>
      <c r="B68" s="19" t="s">
        <v>127</v>
      </c>
      <c r="C68" s="4">
        <v>8311</v>
      </c>
      <c r="D68" s="19" t="s">
        <v>125</v>
      </c>
      <c r="E68" s="107" t="s">
        <v>124</v>
      </c>
      <c r="F68" s="107"/>
      <c r="G68" s="58" t="s">
        <v>11</v>
      </c>
      <c r="H68" s="180" t="s">
        <v>11</v>
      </c>
      <c r="I68" s="180"/>
      <c r="J68" s="2">
        <f>K68+L68</f>
        <v>25400</v>
      </c>
      <c r="K68" s="10">
        <f>'Додаток 3'!G48</f>
        <v>0</v>
      </c>
      <c r="L68" s="10">
        <f>'Додаток 3'!L48</f>
        <v>25400</v>
      </c>
      <c r="M68" s="10">
        <f>'Додаток 3'!M48</f>
        <v>0</v>
      </c>
      <c r="N68" s="1"/>
    </row>
    <row r="69" spans="1:15" ht="15.75" customHeight="1">
      <c r="A69" s="1"/>
      <c r="B69" s="3" t="s">
        <v>11</v>
      </c>
      <c r="C69" s="3" t="s">
        <v>11</v>
      </c>
      <c r="D69" s="3" t="s">
        <v>11</v>
      </c>
      <c r="E69" s="179" t="s">
        <v>11</v>
      </c>
      <c r="F69" s="179"/>
      <c r="G69" s="57" t="s">
        <v>497</v>
      </c>
      <c r="H69" s="178" t="s">
        <v>505</v>
      </c>
      <c r="I69" s="178"/>
      <c r="J69" s="2">
        <f>K69+L69</f>
        <v>25400</v>
      </c>
      <c r="K69" s="10">
        <f>K68</f>
        <v>0</v>
      </c>
      <c r="L69" s="10">
        <f>L68</f>
        <v>25400</v>
      </c>
      <c r="M69" s="10">
        <f>M68</f>
        <v>0</v>
      </c>
      <c r="N69" s="1"/>
    </row>
    <row r="70" spans="1:15" ht="18.75" hidden="1" customHeight="1">
      <c r="A70" s="1"/>
      <c r="B70" s="19" t="s">
        <v>391</v>
      </c>
      <c r="C70" s="4">
        <v>8313</v>
      </c>
      <c r="D70" s="19" t="s">
        <v>392</v>
      </c>
      <c r="E70" s="107" t="s">
        <v>481</v>
      </c>
      <c r="F70" s="107"/>
      <c r="G70" s="58" t="s">
        <v>11</v>
      </c>
      <c r="H70" s="180" t="s">
        <v>11</v>
      </c>
      <c r="I70" s="180"/>
      <c r="J70" s="2">
        <f t="shared" si="0"/>
        <v>0</v>
      </c>
      <c r="K70" s="10">
        <f>'Додаток 3'!G50</f>
        <v>0</v>
      </c>
      <c r="L70" s="10">
        <f>'Додаток 3'!L50</f>
        <v>0</v>
      </c>
      <c r="M70" s="10">
        <f>'Додаток 3'!M50</f>
        <v>0</v>
      </c>
      <c r="N70" s="1"/>
    </row>
    <row r="71" spans="1:15" ht="21.75" hidden="1" customHeight="1">
      <c r="A71" s="1"/>
      <c r="B71" s="3" t="s">
        <v>11</v>
      </c>
      <c r="C71" s="3" t="s">
        <v>11</v>
      </c>
      <c r="D71" s="3" t="s">
        <v>11</v>
      </c>
      <c r="E71" s="179" t="s">
        <v>11</v>
      </c>
      <c r="F71" s="179"/>
      <c r="G71" s="57" t="s">
        <v>476</v>
      </c>
      <c r="H71" s="178" t="s">
        <v>475</v>
      </c>
      <c r="I71" s="178"/>
      <c r="J71" s="2">
        <f t="shared" si="0"/>
        <v>0</v>
      </c>
      <c r="K71" s="10">
        <f>K70</f>
        <v>0</v>
      </c>
      <c r="L71" s="10">
        <f>L70</f>
        <v>0</v>
      </c>
      <c r="M71" s="10">
        <f>M70</f>
        <v>0</v>
      </c>
      <c r="N71" s="1"/>
    </row>
    <row r="72" spans="1:15" ht="18" customHeight="1">
      <c r="A72" s="1"/>
      <c r="B72" s="4" t="s">
        <v>123</v>
      </c>
      <c r="C72" s="4" t="s">
        <v>122</v>
      </c>
      <c r="D72" s="4" t="s">
        <v>121</v>
      </c>
      <c r="E72" s="107" t="s">
        <v>120</v>
      </c>
      <c r="F72" s="107"/>
      <c r="G72" s="58" t="s">
        <v>11</v>
      </c>
      <c r="H72" s="180" t="s">
        <v>11</v>
      </c>
      <c r="I72" s="180"/>
      <c r="J72" s="2">
        <f t="shared" si="0"/>
        <v>80000</v>
      </c>
      <c r="K72" s="10">
        <f>'Додаток 3'!G49</f>
        <v>80000</v>
      </c>
      <c r="L72" s="10">
        <f>'Додаток 3'!L49</f>
        <v>0</v>
      </c>
      <c r="M72" s="10">
        <f>'Додаток 3'!M49</f>
        <v>0</v>
      </c>
      <c r="N72" s="1"/>
    </row>
    <row r="73" spans="1:15" ht="18" customHeight="1">
      <c r="A73" s="1"/>
      <c r="B73" s="3" t="s">
        <v>11</v>
      </c>
      <c r="C73" s="3" t="s">
        <v>11</v>
      </c>
      <c r="D73" s="3" t="s">
        <v>11</v>
      </c>
      <c r="E73" s="179" t="s">
        <v>11</v>
      </c>
      <c r="F73" s="179"/>
      <c r="G73" s="57" t="s">
        <v>497</v>
      </c>
      <c r="H73" s="178" t="s">
        <v>505</v>
      </c>
      <c r="I73" s="178"/>
      <c r="J73" s="2">
        <f t="shared" si="0"/>
        <v>80000</v>
      </c>
      <c r="K73" s="10">
        <f>K72</f>
        <v>80000</v>
      </c>
      <c r="L73" s="10">
        <f>L72</f>
        <v>0</v>
      </c>
      <c r="M73" s="10">
        <f>M72</f>
        <v>0</v>
      </c>
      <c r="N73" s="1"/>
    </row>
    <row r="74" spans="1:15" ht="14.1" customHeight="1">
      <c r="A74" s="1"/>
      <c r="B74" s="5" t="s">
        <v>119</v>
      </c>
      <c r="C74" s="5" t="s">
        <v>11</v>
      </c>
      <c r="D74" s="3" t="s">
        <v>11</v>
      </c>
      <c r="E74" s="108" t="s">
        <v>117</v>
      </c>
      <c r="F74" s="108"/>
      <c r="G74" s="58" t="s">
        <v>11</v>
      </c>
      <c r="H74" s="180" t="s">
        <v>11</v>
      </c>
      <c r="I74" s="180"/>
      <c r="J74" s="2">
        <f t="shared" si="0"/>
        <v>2320903</v>
      </c>
      <c r="K74" s="2">
        <f>K75</f>
        <v>2320903</v>
      </c>
      <c r="L74" s="2">
        <f>L75</f>
        <v>0</v>
      </c>
      <c r="M74" s="2">
        <f>M75</f>
        <v>0</v>
      </c>
      <c r="N74" s="1"/>
    </row>
    <row r="75" spans="1:15" ht="14.1" customHeight="1">
      <c r="A75" s="1"/>
      <c r="B75" s="5" t="s">
        <v>118</v>
      </c>
      <c r="C75" s="5" t="s">
        <v>11</v>
      </c>
      <c r="D75" s="3" t="s">
        <v>11</v>
      </c>
      <c r="E75" s="108" t="s">
        <v>117</v>
      </c>
      <c r="F75" s="108"/>
      <c r="G75" s="58" t="s">
        <v>11</v>
      </c>
      <c r="H75" s="180" t="s">
        <v>11</v>
      </c>
      <c r="I75" s="180"/>
      <c r="J75" s="2">
        <f t="shared" si="0"/>
        <v>2320903</v>
      </c>
      <c r="K75" s="2">
        <f>K76+K82</f>
        <v>2320903</v>
      </c>
      <c r="L75" s="2">
        <f>L76+L82</f>
        <v>0</v>
      </c>
      <c r="M75" s="2">
        <f>M76+M82</f>
        <v>0</v>
      </c>
      <c r="N75" s="1"/>
    </row>
    <row r="76" spans="1:15" ht="14.1" customHeight="1">
      <c r="A76" s="1"/>
      <c r="B76" s="5" t="s">
        <v>11</v>
      </c>
      <c r="C76" s="5" t="s">
        <v>67</v>
      </c>
      <c r="D76" s="3" t="s">
        <v>11</v>
      </c>
      <c r="E76" s="108" t="s">
        <v>66</v>
      </c>
      <c r="F76" s="108"/>
      <c r="G76" s="58" t="s">
        <v>11</v>
      </c>
      <c r="H76" s="180" t="s">
        <v>11</v>
      </c>
      <c r="I76" s="180"/>
      <c r="J76" s="2">
        <f t="shared" si="0"/>
        <v>2320903</v>
      </c>
      <c r="K76" s="2">
        <f>K79+K77</f>
        <v>2320903</v>
      </c>
      <c r="L76" s="2">
        <f>L79+L77</f>
        <v>0</v>
      </c>
      <c r="M76" s="2">
        <f>M79+M77</f>
        <v>0</v>
      </c>
      <c r="N76" s="1"/>
    </row>
    <row r="77" spans="1:15" ht="25.5" hidden="1" customHeight="1">
      <c r="A77" s="1"/>
      <c r="B77" s="19" t="s">
        <v>111</v>
      </c>
      <c r="C77" s="4">
        <v>1021</v>
      </c>
      <c r="D77" s="17" t="s">
        <v>106</v>
      </c>
      <c r="E77" s="107" t="s">
        <v>109</v>
      </c>
      <c r="F77" s="107"/>
      <c r="G77" s="58" t="s">
        <v>11</v>
      </c>
      <c r="H77" s="180" t="s">
        <v>11</v>
      </c>
      <c r="I77" s="180"/>
      <c r="J77" s="2">
        <f t="shared" si="0"/>
        <v>0</v>
      </c>
      <c r="K77" s="10"/>
      <c r="L77" s="10">
        <f>L78</f>
        <v>0</v>
      </c>
      <c r="M77" s="10">
        <f>M78</f>
        <v>0</v>
      </c>
      <c r="N77" s="1"/>
    </row>
    <row r="78" spans="1:15" ht="27" hidden="1" customHeight="1">
      <c r="A78" s="1"/>
      <c r="B78" s="3" t="s">
        <v>11</v>
      </c>
      <c r="C78" s="3" t="s">
        <v>11</v>
      </c>
      <c r="D78" s="3" t="s">
        <v>11</v>
      </c>
      <c r="E78" s="179" t="s">
        <v>11</v>
      </c>
      <c r="F78" s="179"/>
      <c r="G78" s="57" t="s">
        <v>450</v>
      </c>
      <c r="H78" s="178" t="s">
        <v>451</v>
      </c>
      <c r="I78" s="178"/>
      <c r="J78" s="2">
        <f t="shared" si="0"/>
        <v>0</v>
      </c>
      <c r="K78" s="10"/>
      <c r="L78" s="10">
        <v>0</v>
      </c>
      <c r="M78" s="10">
        <v>0</v>
      </c>
      <c r="N78" s="1"/>
    </row>
    <row r="79" spans="1:15" ht="14.1" customHeight="1">
      <c r="A79" s="1"/>
      <c r="B79" s="4" t="s">
        <v>99</v>
      </c>
      <c r="C79" s="4" t="s">
        <v>98</v>
      </c>
      <c r="D79" s="4" t="s">
        <v>85</v>
      </c>
      <c r="E79" s="107" t="s">
        <v>97</v>
      </c>
      <c r="F79" s="107"/>
      <c r="G79" s="58" t="s">
        <v>11</v>
      </c>
      <c r="H79" s="180" t="s">
        <v>11</v>
      </c>
      <c r="I79" s="180"/>
      <c r="J79" s="2">
        <f t="shared" si="0"/>
        <v>2320903</v>
      </c>
      <c r="K79" s="10">
        <f>'Додаток 3'!G61</f>
        <v>2320903</v>
      </c>
      <c r="L79" s="10">
        <f>'Додаток 3'!L61</f>
        <v>0</v>
      </c>
      <c r="M79" s="10">
        <f>'Додаток 3'!M61</f>
        <v>0</v>
      </c>
      <c r="N79" s="1"/>
    </row>
    <row r="80" spans="1:15" ht="14.1" customHeight="1">
      <c r="A80" s="1"/>
      <c r="B80" s="3" t="s">
        <v>11</v>
      </c>
      <c r="C80" s="3" t="s">
        <v>11</v>
      </c>
      <c r="D80" s="3" t="s">
        <v>11</v>
      </c>
      <c r="E80" s="179" t="s">
        <v>11</v>
      </c>
      <c r="F80" s="179"/>
      <c r="G80" s="57" t="s">
        <v>508</v>
      </c>
      <c r="H80" s="178" t="s">
        <v>509</v>
      </c>
      <c r="I80" s="178"/>
      <c r="J80" s="2">
        <f t="shared" si="0"/>
        <v>2311853</v>
      </c>
      <c r="K80" s="10">
        <v>2311853</v>
      </c>
      <c r="L80" s="10">
        <v>0</v>
      </c>
      <c r="M80" s="10">
        <v>0</v>
      </c>
      <c r="N80" s="10">
        <f t="shared" ref="L80:O81" si="1">N79</f>
        <v>0</v>
      </c>
      <c r="O80" s="10">
        <f t="shared" si="1"/>
        <v>0</v>
      </c>
    </row>
    <row r="81" spans="1:15" ht="17.25" customHeight="1">
      <c r="A81" s="1"/>
      <c r="B81" s="3"/>
      <c r="C81" s="3" t="s">
        <v>11</v>
      </c>
      <c r="D81" s="3" t="s">
        <v>11</v>
      </c>
      <c r="E81" s="179" t="s">
        <v>11</v>
      </c>
      <c r="F81" s="179"/>
      <c r="G81" s="62" t="s">
        <v>497</v>
      </c>
      <c r="H81" s="178" t="s">
        <v>505</v>
      </c>
      <c r="I81" s="178"/>
      <c r="J81" s="2">
        <f t="shared" si="0"/>
        <v>9050</v>
      </c>
      <c r="K81" s="10">
        <v>9050</v>
      </c>
      <c r="L81" s="10">
        <f t="shared" si="1"/>
        <v>0</v>
      </c>
      <c r="M81" s="10">
        <f t="shared" si="1"/>
        <v>0</v>
      </c>
      <c r="N81" s="52"/>
      <c r="O81" s="52"/>
    </row>
    <row r="82" spans="1:15" ht="18" hidden="1" customHeight="1">
      <c r="A82" s="1"/>
      <c r="B82" s="5" t="s">
        <v>11</v>
      </c>
      <c r="C82" s="5" t="s">
        <v>83</v>
      </c>
      <c r="D82" s="3" t="s">
        <v>11</v>
      </c>
      <c r="E82" s="108" t="s">
        <v>82</v>
      </c>
      <c r="F82" s="108"/>
      <c r="G82" s="58" t="s">
        <v>11</v>
      </c>
      <c r="H82" s="180" t="s">
        <v>11</v>
      </c>
      <c r="I82" s="180"/>
      <c r="J82" s="2">
        <f t="shared" si="0"/>
        <v>0</v>
      </c>
      <c r="K82" s="2">
        <f>K83</f>
        <v>0</v>
      </c>
      <c r="L82" s="2">
        <f>L83</f>
        <v>0</v>
      </c>
      <c r="M82" s="2">
        <f>M83</f>
        <v>0</v>
      </c>
      <c r="N82" s="1"/>
    </row>
    <row r="83" spans="1:15" ht="33.75" hidden="1" customHeight="1">
      <c r="A83" s="1"/>
      <c r="B83" s="4" t="s">
        <v>81</v>
      </c>
      <c r="C83" s="4" t="s">
        <v>80</v>
      </c>
      <c r="D83" s="4" t="s">
        <v>79</v>
      </c>
      <c r="E83" s="107" t="s">
        <v>78</v>
      </c>
      <c r="F83" s="107"/>
      <c r="G83" s="58" t="s">
        <v>11</v>
      </c>
      <c r="H83" s="180" t="s">
        <v>11</v>
      </c>
      <c r="I83" s="180"/>
      <c r="J83" s="2">
        <f t="shared" si="0"/>
        <v>0</v>
      </c>
      <c r="K83" s="10">
        <f>'Додаток 3'!G71</f>
        <v>0</v>
      </c>
      <c r="L83" s="10">
        <f>'Додаток 3'!L71</f>
        <v>0</v>
      </c>
      <c r="M83" s="10">
        <f>'Додаток 3'!M71</f>
        <v>0</v>
      </c>
      <c r="N83" s="1"/>
    </row>
    <row r="84" spans="1:15" ht="25.5" hidden="1" customHeight="1">
      <c r="A84" s="1"/>
      <c r="B84" s="3" t="s">
        <v>11</v>
      </c>
      <c r="C84" s="3" t="s">
        <v>11</v>
      </c>
      <c r="D84" s="3" t="s">
        <v>11</v>
      </c>
      <c r="E84" s="179" t="s">
        <v>11</v>
      </c>
      <c r="F84" s="179"/>
      <c r="G84" s="57" t="s">
        <v>450</v>
      </c>
      <c r="H84" s="178" t="s">
        <v>451</v>
      </c>
      <c r="I84" s="178"/>
      <c r="J84" s="2">
        <f t="shared" si="0"/>
        <v>0</v>
      </c>
      <c r="K84" s="10">
        <f>K83</f>
        <v>0</v>
      </c>
      <c r="L84" s="10">
        <f>L83</f>
        <v>0</v>
      </c>
      <c r="M84" s="10">
        <f>M83</f>
        <v>0</v>
      </c>
      <c r="N84" s="1"/>
    </row>
    <row r="85" spans="1:15" ht="18" customHeight="1">
      <c r="A85" s="1"/>
      <c r="B85" s="5" t="s">
        <v>71</v>
      </c>
      <c r="C85" s="5" t="s">
        <v>11</v>
      </c>
      <c r="D85" s="3" t="s">
        <v>11</v>
      </c>
      <c r="E85" s="108" t="s">
        <v>69</v>
      </c>
      <c r="F85" s="108"/>
      <c r="G85" s="58" t="s">
        <v>11</v>
      </c>
      <c r="H85" s="180" t="s">
        <v>11</v>
      </c>
      <c r="I85" s="180"/>
      <c r="J85" s="2">
        <f t="shared" si="0"/>
        <v>125600</v>
      </c>
      <c r="K85" s="2">
        <f>K86</f>
        <v>125600</v>
      </c>
      <c r="L85" s="2">
        <f t="shared" ref="L85:O87" si="2">L86</f>
        <v>0</v>
      </c>
      <c r="M85" s="2">
        <f t="shared" si="2"/>
        <v>0</v>
      </c>
      <c r="N85" s="1"/>
    </row>
    <row r="86" spans="1:15" ht="18" customHeight="1">
      <c r="A86" s="1"/>
      <c r="B86" s="5" t="s">
        <v>70</v>
      </c>
      <c r="C86" s="5" t="s">
        <v>11</v>
      </c>
      <c r="D86" s="3" t="s">
        <v>11</v>
      </c>
      <c r="E86" s="108" t="s">
        <v>69</v>
      </c>
      <c r="F86" s="108"/>
      <c r="G86" s="58" t="s">
        <v>11</v>
      </c>
      <c r="H86" s="180" t="s">
        <v>11</v>
      </c>
      <c r="I86" s="180"/>
      <c r="J86" s="2">
        <f t="shared" si="0"/>
        <v>125600</v>
      </c>
      <c r="K86" s="2">
        <f>K87+K90</f>
        <v>125600</v>
      </c>
      <c r="L86" s="2">
        <f>L87+L90</f>
        <v>0</v>
      </c>
      <c r="M86" s="2">
        <f>M87+M90</f>
        <v>0</v>
      </c>
      <c r="N86" s="2">
        <f t="shared" si="2"/>
        <v>0</v>
      </c>
      <c r="O86" s="2">
        <f t="shared" si="2"/>
        <v>0</v>
      </c>
    </row>
    <row r="87" spans="1:15" ht="14.1" customHeight="1">
      <c r="A87" s="1"/>
      <c r="B87" s="5" t="s">
        <v>11</v>
      </c>
      <c r="C87" s="5" t="s">
        <v>61</v>
      </c>
      <c r="D87" s="3" t="s">
        <v>11</v>
      </c>
      <c r="E87" s="108" t="s">
        <v>60</v>
      </c>
      <c r="F87" s="108"/>
      <c r="G87" s="58" t="s">
        <v>11</v>
      </c>
      <c r="H87" s="180" t="s">
        <v>11</v>
      </c>
      <c r="I87" s="180"/>
      <c r="J87" s="2">
        <f>K87+L87</f>
        <v>100000</v>
      </c>
      <c r="K87" s="2">
        <f>K88</f>
        <v>100000</v>
      </c>
      <c r="L87" s="2">
        <f t="shared" si="2"/>
        <v>0</v>
      </c>
      <c r="M87" s="2">
        <f t="shared" si="2"/>
        <v>0</v>
      </c>
      <c r="N87" s="1"/>
    </row>
    <row r="88" spans="1:15" ht="14.1" customHeight="1">
      <c r="A88" s="1"/>
      <c r="B88" s="4" t="s">
        <v>45</v>
      </c>
      <c r="C88" s="4" t="s">
        <v>44</v>
      </c>
      <c r="D88" s="4" t="s">
        <v>43</v>
      </c>
      <c r="E88" s="107" t="s">
        <v>42</v>
      </c>
      <c r="F88" s="107"/>
      <c r="G88" s="58" t="s">
        <v>11</v>
      </c>
      <c r="H88" s="180" t="s">
        <v>11</v>
      </c>
      <c r="I88" s="180"/>
      <c r="J88" s="2">
        <f t="shared" si="0"/>
        <v>100000</v>
      </c>
      <c r="K88" s="10">
        <f>'Додаток 3'!G85</f>
        <v>100000</v>
      </c>
      <c r="L88" s="10">
        <f>'Додаток 3'!L85</f>
        <v>0</v>
      </c>
      <c r="M88" s="10">
        <f>'Додаток 3'!M85</f>
        <v>0</v>
      </c>
      <c r="N88" s="1"/>
    </row>
    <row r="89" spans="1:15" ht="41.25" customHeight="1">
      <c r="A89" s="1"/>
      <c r="B89" s="3" t="s">
        <v>11</v>
      </c>
      <c r="C89" s="3" t="s">
        <v>11</v>
      </c>
      <c r="D89" s="3" t="s">
        <v>11</v>
      </c>
      <c r="E89" s="179" t="s">
        <v>11</v>
      </c>
      <c r="F89" s="179"/>
      <c r="G89" s="57" t="s">
        <v>510</v>
      </c>
      <c r="H89" s="178" t="s">
        <v>511</v>
      </c>
      <c r="I89" s="178"/>
      <c r="J89" s="2">
        <f t="shared" si="0"/>
        <v>100000</v>
      </c>
      <c r="K89" s="10">
        <f>K88</f>
        <v>100000</v>
      </c>
      <c r="L89" s="10">
        <f>L88</f>
        <v>0</v>
      </c>
      <c r="M89" s="10">
        <f>M88</f>
        <v>0</v>
      </c>
      <c r="N89" s="1"/>
    </row>
    <row r="90" spans="1:15" ht="18" customHeight="1">
      <c r="A90" s="1"/>
      <c r="B90" s="5" t="s">
        <v>11</v>
      </c>
      <c r="C90" s="5">
        <v>5000</v>
      </c>
      <c r="D90" s="3" t="s">
        <v>11</v>
      </c>
      <c r="E90" s="108" t="s">
        <v>40</v>
      </c>
      <c r="F90" s="108"/>
      <c r="G90" s="58" t="s">
        <v>11</v>
      </c>
      <c r="H90" s="180" t="s">
        <v>11</v>
      </c>
      <c r="I90" s="180"/>
      <c r="J90" s="2">
        <f>K90+L90</f>
        <v>25600</v>
      </c>
      <c r="K90" s="2">
        <f>K91</f>
        <v>25600</v>
      </c>
      <c r="L90" s="2">
        <f>L91</f>
        <v>0</v>
      </c>
      <c r="M90" s="2">
        <f>M91</f>
        <v>0</v>
      </c>
      <c r="N90" s="1"/>
    </row>
    <row r="91" spans="1:15" ht="18" customHeight="1">
      <c r="A91" s="1"/>
      <c r="B91" s="4">
        <v>1015011</v>
      </c>
      <c r="C91" s="4">
        <v>5011</v>
      </c>
      <c r="D91" s="4" t="s">
        <v>43</v>
      </c>
      <c r="E91" s="107" t="s">
        <v>233</v>
      </c>
      <c r="F91" s="107"/>
      <c r="G91" s="58" t="s">
        <v>11</v>
      </c>
      <c r="H91" s="180" t="s">
        <v>11</v>
      </c>
      <c r="I91" s="180"/>
      <c r="J91" s="2">
        <f t="shared" ref="J91:J104" si="3">K91+L91</f>
        <v>25600</v>
      </c>
      <c r="K91" s="10">
        <f>'Додаток 3'!G87</f>
        <v>25600</v>
      </c>
      <c r="L91" s="10">
        <f>'Додаток 3'!L87</f>
        <v>0</v>
      </c>
      <c r="M91" s="10">
        <f>'Додаток 3'!M87</f>
        <v>0</v>
      </c>
      <c r="N91" s="1"/>
    </row>
    <row r="92" spans="1:15" ht="18" customHeight="1">
      <c r="A92" s="1"/>
      <c r="B92" s="3" t="s">
        <v>11</v>
      </c>
      <c r="C92" s="3" t="s">
        <v>11</v>
      </c>
      <c r="D92" s="3" t="s">
        <v>11</v>
      </c>
      <c r="E92" s="179" t="s">
        <v>11</v>
      </c>
      <c r="F92" s="179"/>
      <c r="G92" s="57" t="s">
        <v>463</v>
      </c>
      <c r="H92" s="178" t="s">
        <v>464</v>
      </c>
      <c r="I92" s="178"/>
      <c r="J92" s="2">
        <f t="shared" si="3"/>
        <v>25600</v>
      </c>
      <c r="K92" s="10">
        <f>K91</f>
        <v>25600</v>
      </c>
      <c r="L92" s="10">
        <f>L91</f>
        <v>0</v>
      </c>
      <c r="M92" s="10">
        <f>M91</f>
        <v>0</v>
      </c>
      <c r="N92" s="1"/>
    </row>
    <row r="93" spans="1:15" ht="0.75" customHeight="1">
      <c r="A93" s="1"/>
      <c r="B93" s="5" t="s">
        <v>38</v>
      </c>
      <c r="C93" s="5" t="s">
        <v>11</v>
      </c>
      <c r="D93" s="3" t="s">
        <v>11</v>
      </c>
      <c r="E93" s="108" t="s">
        <v>36</v>
      </c>
      <c r="F93" s="108"/>
      <c r="G93" s="3" t="s">
        <v>11</v>
      </c>
      <c r="H93" s="179" t="s">
        <v>11</v>
      </c>
      <c r="I93" s="179"/>
      <c r="J93" s="2">
        <f t="shared" si="3"/>
        <v>0</v>
      </c>
      <c r="K93" s="2">
        <f t="shared" ref="K93:M94" si="4">K94</f>
        <v>0</v>
      </c>
      <c r="L93" s="2">
        <f t="shared" si="4"/>
        <v>0</v>
      </c>
      <c r="M93" s="2">
        <f t="shared" si="4"/>
        <v>0</v>
      </c>
      <c r="N93" s="1"/>
    </row>
    <row r="94" spans="1:15" ht="18" hidden="1" customHeight="1">
      <c r="A94" s="1"/>
      <c r="B94" s="5" t="s">
        <v>37</v>
      </c>
      <c r="C94" s="5" t="s">
        <v>11</v>
      </c>
      <c r="D94" s="3" t="s">
        <v>11</v>
      </c>
      <c r="E94" s="108" t="s">
        <v>36</v>
      </c>
      <c r="F94" s="108"/>
      <c r="G94" s="3" t="s">
        <v>11</v>
      </c>
      <c r="H94" s="179" t="s">
        <v>11</v>
      </c>
      <c r="I94" s="179"/>
      <c r="J94" s="2">
        <f t="shared" si="3"/>
        <v>0</v>
      </c>
      <c r="K94" s="2">
        <f t="shared" si="4"/>
        <v>0</v>
      </c>
      <c r="L94" s="2">
        <f t="shared" si="4"/>
        <v>0</v>
      </c>
      <c r="M94" s="2">
        <f t="shared" si="4"/>
        <v>0</v>
      </c>
      <c r="N94" s="1"/>
    </row>
    <row r="95" spans="1:15" ht="13.5" hidden="1" customHeight="1">
      <c r="A95" s="1"/>
      <c r="B95" s="5" t="s">
        <v>11</v>
      </c>
      <c r="C95" s="5" t="s">
        <v>23</v>
      </c>
      <c r="D95" s="3" t="s">
        <v>11</v>
      </c>
      <c r="E95" s="108" t="s">
        <v>22</v>
      </c>
      <c r="F95" s="108"/>
      <c r="G95" s="3" t="s">
        <v>11</v>
      </c>
      <c r="H95" s="179" t="s">
        <v>11</v>
      </c>
      <c r="I95" s="179"/>
      <c r="J95" s="2">
        <f t="shared" si="3"/>
        <v>0</v>
      </c>
      <c r="K95" s="2">
        <f>K96+K98</f>
        <v>0</v>
      </c>
      <c r="L95" s="2">
        <f>L96+L98</f>
        <v>0</v>
      </c>
      <c r="M95" s="2">
        <f>M96+M98</f>
        <v>0</v>
      </c>
      <c r="N95" s="1"/>
    </row>
    <row r="96" spans="1:15" ht="13.5" hidden="1" customHeight="1">
      <c r="A96" s="1"/>
      <c r="B96" s="4">
        <v>3719770</v>
      </c>
      <c r="C96" s="4">
        <v>9770</v>
      </c>
      <c r="D96" s="4" t="s">
        <v>17</v>
      </c>
      <c r="E96" s="107" t="s">
        <v>12</v>
      </c>
      <c r="F96" s="107"/>
      <c r="G96" s="3" t="s">
        <v>11</v>
      </c>
      <c r="H96" s="179" t="s">
        <v>11</v>
      </c>
      <c r="I96" s="179"/>
      <c r="J96" s="2">
        <f>K96+L96</f>
        <v>0</v>
      </c>
      <c r="K96" s="10">
        <f>'Додаток 3'!G96</f>
        <v>0</v>
      </c>
      <c r="L96" s="10">
        <f>'Додаток 3'!L96</f>
        <v>0</v>
      </c>
      <c r="M96" s="10">
        <f>'Додаток 3'!M96</f>
        <v>0</v>
      </c>
      <c r="N96" s="1"/>
    </row>
    <row r="97" spans="1:14" ht="18.75" hidden="1" customHeight="1">
      <c r="A97" s="1"/>
      <c r="B97" s="3" t="s">
        <v>11</v>
      </c>
      <c r="C97" s="3" t="s">
        <v>11</v>
      </c>
      <c r="D97" s="3" t="s">
        <v>11</v>
      </c>
      <c r="E97" s="179" t="s">
        <v>11</v>
      </c>
      <c r="F97" s="179"/>
      <c r="G97" s="27" t="s">
        <v>458</v>
      </c>
      <c r="H97" s="107" t="s">
        <v>459</v>
      </c>
      <c r="I97" s="107"/>
      <c r="J97" s="2">
        <f>K97+L97</f>
        <v>0</v>
      </c>
      <c r="K97" s="10">
        <f>K96</f>
        <v>0</v>
      </c>
      <c r="L97" s="10">
        <f>L96</f>
        <v>0</v>
      </c>
      <c r="M97" s="10">
        <f>M96</f>
        <v>0</v>
      </c>
      <c r="N97" s="1"/>
    </row>
    <row r="98" spans="1:14" ht="25.5" hidden="1" customHeight="1">
      <c r="A98" s="1"/>
      <c r="B98" s="4" t="s">
        <v>19</v>
      </c>
      <c r="C98" s="4" t="s">
        <v>18</v>
      </c>
      <c r="D98" s="4" t="s">
        <v>17</v>
      </c>
      <c r="E98" s="107" t="s">
        <v>16</v>
      </c>
      <c r="F98" s="107"/>
      <c r="G98" s="3" t="s">
        <v>11</v>
      </c>
      <c r="H98" s="179" t="s">
        <v>11</v>
      </c>
      <c r="I98" s="179"/>
      <c r="J98" s="2">
        <f>K98+L98</f>
        <v>0</v>
      </c>
      <c r="K98" s="10">
        <f>'Додаток 3'!G97</f>
        <v>0</v>
      </c>
      <c r="L98" s="10">
        <f>'Додаток 3'!L97</f>
        <v>0</v>
      </c>
      <c r="M98" s="10">
        <f>'Додаток 3'!M97</f>
        <v>0</v>
      </c>
      <c r="N98" s="1"/>
    </row>
    <row r="99" spans="1:14" ht="18" hidden="1" customHeight="1">
      <c r="A99" s="1"/>
      <c r="B99" s="3" t="s">
        <v>11</v>
      </c>
      <c r="C99" s="3" t="s">
        <v>11</v>
      </c>
      <c r="D99" s="3" t="s">
        <v>11</v>
      </c>
      <c r="E99" s="179" t="s">
        <v>11</v>
      </c>
      <c r="F99" s="179"/>
      <c r="G99" s="27" t="s">
        <v>465</v>
      </c>
      <c r="H99" s="107" t="s">
        <v>466</v>
      </c>
      <c r="I99" s="107"/>
      <c r="J99" s="2">
        <f t="shared" si="3"/>
        <v>0</v>
      </c>
      <c r="K99" s="10"/>
      <c r="L99" s="10">
        <v>0</v>
      </c>
      <c r="M99" s="10">
        <v>0</v>
      </c>
      <c r="N99" s="1"/>
    </row>
    <row r="100" spans="1:14" ht="25.5" hidden="1" customHeight="1">
      <c r="A100" s="1"/>
      <c r="B100" s="3" t="s">
        <v>11</v>
      </c>
      <c r="C100" s="3" t="s">
        <v>11</v>
      </c>
      <c r="D100" s="3" t="s">
        <v>11</v>
      </c>
      <c r="E100" s="179" t="s">
        <v>11</v>
      </c>
      <c r="F100" s="179"/>
      <c r="G100" s="27" t="s">
        <v>467</v>
      </c>
      <c r="H100" s="107" t="s">
        <v>468</v>
      </c>
      <c r="I100" s="107"/>
      <c r="J100" s="2">
        <f t="shared" si="3"/>
        <v>0</v>
      </c>
      <c r="K100" s="10">
        <v>0</v>
      </c>
      <c r="L100" s="10"/>
      <c r="M100" s="10"/>
      <c r="N100" s="1"/>
    </row>
    <row r="101" spans="1:14" ht="25.5" hidden="1" customHeight="1">
      <c r="A101" s="1"/>
      <c r="B101" s="3" t="s">
        <v>11</v>
      </c>
      <c r="C101" s="3" t="s">
        <v>11</v>
      </c>
      <c r="D101" s="3" t="s">
        <v>11</v>
      </c>
      <c r="E101" s="179" t="s">
        <v>11</v>
      </c>
      <c r="F101" s="179"/>
      <c r="G101" s="27" t="s">
        <v>469</v>
      </c>
      <c r="H101" s="107" t="s">
        <v>470</v>
      </c>
      <c r="I101" s="107"/>
      <c r="J101" s="2">
        <f t="shared" si="3"/>
        <v>0</v>
      </c>
      <c r="K101" s="10"/>
      <c r="L101" s="10">
        <v>0</v>
      </c>
      <c r="M101" s="10">
        <v>0</v>
      </c>
      <c r="N101" s="1"/>
    </row>
    <row r="102" spans="1:14" ht="33" hidden="1" customHeight="1">
      <c r="A102" s="1"/>
      <c r="B102" s="3" t="s">
        <v>11</v>
      </c>
      <c r="C102" s="3" t="s">
        <v>11</v>
      </c>
      <c r="D102" s="3" t="s">
        <v>11</v>
      </c>
      <c r="E102" s="179" t="s">
        <v>11</v>
      </c>
      <c r="F102" s="179"/>
      <c r="G102" s="27" t="s">
        <v>471</v>
      </c>
      <c r="H102" s="107" t="s">
        <v>472</v>
      </c>
      <c r="I102" s="107"/>
      <c r="J102" s="2">
        <f t="shared" si="3"/>
        <v>0</v>
      </c>
      <c r="K102" s="10"/>
      <c r="L102" s="10">
        <v>0</v>
      </c>
      <c r="M102" s="10">
        <v>0</v>
      </c>
      <c r="N102" s="1"/>
    </row>
    <row r="103" spans="1:14" ht="35.25" hidden="1" customHeight="1">
      <c r="A103" s="1"/>
      <c r="B103" s="3" t="s">
        <v>11</v>
      </c>
      <c r="C103" s="3" t="s">
        <v>11</v>
      </c>
      <c r="D103" s="3" t="s">
        <v>11</v>
      </c>
      <c r="E103" s="179" t="s">
        <v>11</v>
      </c>
      <c r="F103" s="179"/>
      <c r="G103" s="27" t="s">
        <v>473</v>
      </c>
      <c r="H103" s="107" t="s">
        <v>474</v>
      </c>
      <c r="I103" s="107"/>
      <c r="J103" s="2">
        <f t="shared" si="3"/>
        <v>0</v>
      </c>
      <c r="K103" s="10">
        <v>0</v>
      </c>
      <c r="L103" s="10"/>
      <c r="M103" s="10"/>
      <c r="N103" s="1"/>
    </row>
    <row r="104" spans="1:14" ht="59.25" hidden="1" customHeight="1">
      <c r="A104" s="1"/>
      <c r="B104" s="3" t="s">
        <v>11</v>
      </c>
      <c r="C104" s="3" t="s">
        <v>11</v>
      </c>
      <c r="D104" s="3" t="s">
        <v>11</v>
      </c>
      <c r="E104" s="179" t="s">
        <v>11</v>
      </c>
      <c r="F104" s="179"/>
      <c r="G104" s="27" t="s">
        <v>461</v>
      </c>
      <c r="H104" s="107" t="s">
        <v>462</v>
      </c>
      <c r="I104" s="107"/>
      <c r="J104" s="2">
        <f t="shared" si="3"/>
        <v>0</v>
      </c>
      <c r="K104" s="10"/>
      <c r="L104" s="10">
        <v>0</v>
      </c>
      <c r="M104" s="10">
        <v>0</v>
      </c>
      <c r="N104" s="1"/>
    </row>
    <row r="105" spans="1:14" ht="15.95" customHeight="1">
      <c r="A105" s="1"/>
      <c r="B105" s="3" t="s">
        <v>15</v>
      </c>
      <c r="C105" s="3" t="s">
        <v>15</v>
      </c>
      <c r="D105" s="3" t="s">
        <v>15</v>
      </c>
      <c r="E105" s="109" t="s">
        <v>14</v>
      </c>
      <c r="F105" s="109"/>
      <c r="G105" s="3" t="s">
        <v>15</v>
      </c>
      <c r="H105" s="179" t="s">
        <v>15</v>
      </c>
      <c r="I105" s="179"/>
      <c r="J105" s="53">
        <f>K105+L105</f>
        <v>25035471</v>
      </c>
      <c r="K105" s="53">
        <f>K12+K74+K85+K93</f>
        <v>25010071</v>
      </c>
      <c r="L105" s="53">
        <f>L12+L74+L85+L93</f>
        <v>25400</v>
      </c>
      <c r="M105" s="53">
        <f>M12+M74+M85+M93</f>
        <v>0</v>
      </c>
      <c r="N105" s="1"/>
    </row>
    <row r="106" spans="1:14" ht="15.95" customHeight="1">
      <c r="A106" s="1"/>
      <c r="B106" s="1"/>
      <c r="C106" s="1"/>
      <c r="D106" s="92"/>
      <c r="E106" s="92"/>
      <c r="F106" s="92"/>
      <c r="G106" s="92"/>
      <c r="H106" s="86"/>
      <c r="I106" s="86"/>
      <c r="J106" s="86"/>
      <c r="K106" s="86"/>
      <c r="L106" s="1"/>
      <c r="M106" s="1"/>
      <c r="N106" s="1"/>
    </row>
    <row r="108" spans="1:14" ht="15">
      <c r="E108" s="54" t="s">
        <v>228</v>
      </c>
      <c r="F108" s="54"/>
      <c r="G108" s="54"/>
      <c r="H108" s="54"/>
      <c r="I108" s="54" t="s">
        <v>229</v>
      </c>
    </row>
    <row r="112" spans="1:14">
      <c r="J112" s="16"/>
    </row>
    <row r="113" spans="10:15">
      <c r="J113" s="16"/>
      <c r="K113" s="16"/>
      <c r="L113" s="16"/>
      <c r="M113" s="16"/>
      <c r="N113" s="16">
        <f>N110+N111+N112</f>
        <v>0</v>
      </c>
      <c r="O113" s="16">
        <f>O110+O111+O112</f>
        <v>0</v>
      </c>
    </row>
    <row r="115" spans="10:15">
      <c r="J115" s="16"/>
      <c r="K115" s="16"/>
      <c r="L115" s="16"/>
      <c r="M115" s="16"/>
    </row>
    <row r="127" spans="10:15">
      <c r="J127" s="16"/>
      <c r="K127" s="16"/>
      <c r="L127" s="16"/>
      <c r="M127" s="16"/>
    </row>
  </sheetData>
  <mergeCells count="208">
    <mergeCell ref="D106:G106"/>
    <mergeCell ref="H106:K106"/>
    <mergeCell ref="E104:F104"/>
    <mergeCell ref="H104:I104"/>
    <mergeCell ref="E103:F103"/>
    <mergeCell ref="H103:I103"/>
    <mergeCell ref="E105:F105"/>
    <mergeCell ref="H105:I105"/>
    <mergeCell ref="E97:F97"/>
    <mergeCell ref="H97:I97"/>
    <mergeCell ref="E100:F100"/>
    <mergeCell ref="H100:I100"/>
    <mergeCell ref="E98:F98"/>
    <mergeCell ref="H98:I98"/>
    <mergeCell ref="E99:F99"/>
    <mergeCell ref="H99:I99"/>
    <mergeCell ref="E102:F102"/>
    <mergeCell ref="H102:I102"/>
    <mergeCell ref="E89:F89"/>
    <mergeCell ref="H89:I89"/>
    <mergeCell ref="E101:F101"/>
    <mergeCell ref="H101:I101"/>
    <mergeCell ref="E85:F85"/>
    <mergeCell ref="H85:I85"/>
    <mergeCell ref="E91:F91"/>
    <mergeCell ref="H91:I91"/>
    <mergeCell ref="E90:F90"/>
    <mergeCell ref="H90:I90"/>
    <mergeCell ref="E88:F88"/>
    <mergeCell ref="H88:I88"/>
    <mergeCell ref="E92:F92"/>
    <mergeCell ref="H92:I92"/>
    <mergeCell ref="E93:F93"/>
    <mergeCell ref="H93:I93"/>
    <mergeCell ref="E96:F96"/>
    <mergeCell ref="H96:I96"/>
    <mergeCell ref="E95:F95"/>
    <mergeCell ref="H95:I95"/>
    <mergeCell ref="E76:F76"/>
    <mergeCell ref="H76:I76"/>
    <mergeCell ref="E79:F79"/>
    <mergeCell ref="H79:I79"/>
    <mergeCell ref="E77:F77"/>
    <mergeCell ref="H77:I77"/>
    <mergeCell ref="E78:F78"/>
    <mergeCell ref="H78:I78"/>
    <mergeCell ref="E94:F94"/>
    <mergeCell ref="H94:I94"/>
    <mergeCell ref="E83:F83"/>
    <mergeCell ref="H83:I83"/>
    <mergeCell ref="E81:F81"/>
    <mergeCell ref="H81:I81"/>
    <mergeCell ref="E87:F87"/>
    <mergeCell ref="H87:I87"/>
    <mergeCell ref="E86:F86"/>
    <mergeCell ref="H86:I86"/>
    <mergeCell ref="E82:F82"/>
    <mergeCell ref="H82:I82"/>
    <mergeCell ref="E84:F84"/>
    <mergeCell ref="H84:I84"/>
    <mergeCell ref="E80:F80"/>
    <mergeCell ref="H80:I80"/>
    <mergeCell ref="E56:F56"/>
    <mergeCell ref="H56:I56"/>
    <mergeCell ref="E69:F69"/>
    <mergeCell ref="H69:I69"/>
    <mergeCell ref="E65:F65"/>
    <mergeCell ref="H65:I65"/>
    <mergeCell ref="E64:F64"/>
    <mergeCell ref="H64:I64"/>
    <mergeCell ref="E67:F67"/>
    <mergeCell ref="H67:I67"/>
    <mergeCell ref="E71:F71"/>
    <mergeCell ref="H71:I71"/>
    <mergeCell ref="E70:F70"/>
    <mergeCell ref="H70:I70"/>
    <mergeCell ref="E74:F74"/>
    <mergeCell ref="H74:I74"/>
    <mergeCell ref="E63:F63"/>
    <mergeCell ref="H63:I63"/>
    <mergeCell ref="E72:F72"/>
    <mergeCell ref="H72:I72"/>
    <mergeCell ref="E48:F48"/>
    <mergeCell ref="H48:I48"/>
    <mergeCell ref="E59:F59"/>
    <mergeCell ref="H59:I59"/>
    <mergeCell ref="E52:F52"/>
    <mergeCell ref="H52:I52"/>
    <mergeCell ref="E53:F53"/>
    <mergeCell ref="H53:I53"/>
    <mergeCell ref="E75:F75"/>
    <mergeCell ref="H75:I75"/>
    <mergeCell ref="E58:F58"/>
    <mergeCell ref="H58:I58"/>
    <mergeCell ref="E60:F60"/>
    <mergeCell ref="H60:I60"/>
    <mergeCell ref="E61:F61"/>
    <mergeCell ref="H61:I61"/>
    <mergeCell ref="E62:F62"/>
    <mergeCell ref="H62:I62"/>
    <mergeCell ref="E68:F68"/>
    <mergeCell ref="H68:I68"/>
    <mergeCell ref="E66:F66"/>
    <mergeCell ref="H66:I66"/>
    <mergeCell ref="E73:F73"/>
    <mergeCell ref="H73:I73"/>
    <mergeCell ref="E26:F26"/>
    <mergeCell ref="H26:I26"/>
    <mergeCell ref="E39:F39"/>
    <mergeCell ref="H39:I39"/>
    <mergeCell ref="E30:F30"/>
    <mergeCell ref="H30:I30"/>
    <mergeCell ref="E42:F42"/>
    <mergeCell ref="H42:I42"/>
    <mergeCell ref="E57:F57"/>
    <mergeCell ref="H57:I57"/>
    <mergeCell ref="E47:F47"/>
    <mergeCell ref="H47:I47"/>
    <mergeCell ref="E50:F50"/>
    <mergeCell ref="H50:I50"/>
    <mergeCell ref="E49:F49"/>
    <mergeCell ref="H49:I49"/>
    <mergeCell ref="E55:F55"/>
    <mergeCell ref="H55:I55"/>
    <mergeCell ref="E54:F54"/>
    <mergeCell ref="H54:I54"/>
    <mergeCell ref="E45:F45"/>
    <mergeCell ref="H45:I45"/>
    <mergeCell ref="E46:F46"/>
    <mergeCell ref="H46:I46"/>
    <mergeCell ref="E32:F32"/>
    <mergeCell ref="H32:I32"/>
    <mergeCell ref="E31:F31"/>
    <mergeCell ref="H31:I31"/>
    <mergeCell ref="E33:F33"/>
    <mergeCell ref="H33:I33"/>
    <mergeCell ref="E38:F38"/>
    <mergeCell ref="H38:I38"/>
    <mergeCell ref="E44:F44"/>
    <mergeCell ref="H44:I44"/>
    <mergeCell ref="E40:F40"/>
    <mergeCell ref="H40:I40"/>
    <mergeCell ref="E41:F41"/>
    <mergeCell ref="H41:I41"/>
    <mergeCell ref="E37:F37"/>
    <mergeCell ref="H37:I37"/>
    <mergeCell ref="E36:F36"/>
    <mergeCell ref="H36:I36"/>
    <mergeCell ref="E43:F43"/>
    <mergeCell ref="H43:I43"/>
    <mergeCell ref="E19:F19"/>
    <mergeCell ref="H19:I19"/>
    <mergeCell ref="E21:F21"/>
    <mergeCell ref="H21:I21"/>
    <mergeCell ref="E20:F20"/>
    <mergeCell ref="H20:I20"/>
    <mergeCell ref="E35:F35"/>
    <mergeCell ref="H35:I35"/>
    <mergeCell ref="E22:F22"/>
    <mergeCell ref="H22:I22"/>
    <mergeCell ref="E23:F23"/>
    <mergeCell ref="H23:I23"/>
    <mergeCell ref="E24:F24"/>
    <mergeCell ref="H24:I24"/>
    <mergeCell ref="E29:F29"/>
    <mergeCell ref="H29:I29"/>
    <mergeCell ref="E27:F27"/>
    <mergeCell ref="H27:I27"/>
    <mergeCell ref="E25:F25"/>
    <mergeCell ref="H25:I25"/>
    <mergeCell ref="E28:F28"/>
    <mergeCell ref="H28:I28"/>
    <mergeCell ref="E34:F34"/>
    <mergeCell ref="H34:I34"/>
    <mergeCell ref="C9:C10"/>
    <mergeCell ref="D9:D10"/>
    <mergeCell ref="E12:F12"/>
    <mergeCell ref="H12:I12"/>
    <mergeCell ref="E18:F18"/>
    <mergeCell ref="H18:I18"/>
    <mergeCell ref="E16:F16"/>
    <mergeCell ref="H16:I16"/>
    <mergeCell ref="E17:F17"/>
    <mergeCell ref="H17:I17"/>
    <mergeCell ref="E51:F51"/>
    <mergeCell ref="H51:I51"/>
    <mergeCell ref="I1:M1"/>
    <mergeCell ref="I2:M2"/>
    <mergeCell ref="I3:M3"/>
    <mergeCell ref="I4:M4"/>
    <mergeCell ref="E14:F14"/>
    <mergeCell ref="H14:I14"/>
    <mergeCell ref="E11:F11"/>
    <mergeCell ref="H11:I11"/>
    <mergeCell ref="E13:F13"/>
    <mergeCell ref="H13:I13"/>
    <mergeCell ref="B5:M5"/>
    <mergeCell ref="L9:M9"/>
    <mergeCell ref="E9:F10"/>
    <mergeCell ref="G9:G10"/>
    <mergeCell ref="B6:E6"/>
    <mergeCell ref="J9:J10"/>
    <mergeCell ref="K9:K10"/>
    <mergeCell ref="B7:E7"/>
    <mergeCell ref="B9:B10"/>
    <mergeCell ref="H9:I10"/>
    <mergeCell ref="E15:F15"/>
    <mergeCell ref="H15:I15"/>
  </mergeCells>
  <phoneticPr fontId="36"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4</vt:i4>
      </vt:variant>
    </vt:vector>
  </HeadingPairs>
  <TitlesOfParts>
    <vt:vector size="9" baseType="lpstr">
      <vt:lpstr>Додаток 1</vt:lpstr>
      <vt:lpstr>Додаток 2 </vt:lpstr>
      <vt:lpstr>Додаток 3</vt:lpstr>
      <vt:lpstr>Додаток 4</vt:lpstr>
      <vt:lpstr>Додаток 5</vt:lpstr>
      <vt:lpstr>'Додаток 2 '!Заголовки_для_друку</vt:lpstr>
      <vt:lpstr>'Додаток 2 '!Область_друку</vt:lpstr>
      <vt:lpstr>'Додаток 3'!Область_друку</vt:lpstr>
      <vt:lpstr>'Додаток 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2024-12-18T09:01:41Z</cp:lastPrinted>
  <dcterms:created xsi:type="dcterms:W3CDTF">2023-03-30T09:39:02Z</dcterms:created>
  <dcterms:modified xsi:type="dcterms:W3CDTF">2025-01-29T06:51:05Z</dcterms:modified>
</cp:coreProperties>
</file>