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defaultThemeVersion="166925"/>
  <mc:AlternateContent xmlns:mc="http://schemas.openxmlformats.org/markup-compatibility/2006">
    <mc:Choice Requires="x15">
      <x15ac:absPath xmlns:x15ac="http://schemas.microsoft.com/office/spreadsheetml/2010/11/ac" url="Z:\Pub\Bud\Sveta\Бюджет 2025\рішення зміни 2025\проект\"/>
    </mc:Choice>
  </mc:AlternateContent>
  <xr:revisionPtr revIDLastSave="0" documentId="13_ncr:1_{4839312A-2FB8-4494-B306-F2D13943BF25}" xr6:coauthVersionLast="45" xr6:coauthVersionMax="45" xr10:uidLastSave="{00000000-0000-0000-0000-000000000000}"/>
  <bookViews>
    <workbookView xWindow="-120" yWindow="-120" windowWidth="29040" windowHeight="15840" activeTab="4" xr2:uid="{00000000-000D-0000-FFFF-FFFF00000000}"/>
  </bookViews>
  <sheets>
    <sheet name="Додаток 1" sheetId="13" r:id="rId1"/>
    <sheet name="Додаток 2 " sheetId="16" r:id="rId2"/>
    <sheet name="Додаток 3" sheetId="2" r:id="rId3"/>
    <sheet name="Додаток 4" sheetId="14" r:id="rId4"/>
    <sheet name="Додаток 5" sheetId="15" r:id="rId5"/>
  </sheets>
  <externalReferences>
    <externalReference r:id="rId6"/>
    <externalReference r:id="rId7"/>
    <externalReference r:id="rId8"/>
  </externalReferences>
  <definedNames>
    <definedName name="__" localSheetId="0">#REF!</definedName>
    <definedName name="__" localSheetId="1">#REF!</definedName>
    <definedName name="__" localSheetId="3">#REF!</definedName>
    <definedName name="__" localSheetId="4">#REF!</definedName>
    <definedName name="__">#REF!</definedName>
    <definedName name="_DOD1" localSheetId="0">#REF!</definedName>
    <definedName name="_DOD1" localSheetId="1">#REF!</definedName>
    <definedName name="_DOD1" localSheetId="3">#REF!</definedName>
    <definedName name="_DOD1" localSheetId="4">#REF!</definedName>
    <definedName name="_DOD1">#REF!</definedName>
    <definedName name="_DOD2" localSheetId="0">#REF!</definedName>
    <definedName name="_DOD2" localSheetId="1">#REF!</definedName>
    <definedName name="_DOD2" localSheetId="3">#REF!</definedName>
    <definedName name="_DOD2">#REF!</definedName>
    <definedName name="_DOD3">#REF!</definedName>
    <definedName name="_DOD4">#REF!</definedName>
    <definedName name="_DOD5">#REF!</definedName>
    <definedName name="_DOD6">#REF!</definedName>
    <definedName name="_DOD7">#REF!</definedName>
    <definedName name="_DOD8">#REF!</definedName>
    <definedName name="a">#REF!</definedName>
    <definedName name="aw">#REF!</definedName>
    <definedName name="b">#REF!</definedName>
    <definedName name="bh">#REF!</definedName>
    <definedName name="cc">#REF!</definedName>
    <definedName name="cd">#REF!</definedName>
    <definedName name="cv">#REF!</definedName>
    <definedName name="d">#REF!</definedName>
    <definedName name="DATAF">#REF!</definedName>
    <definedName name="DODATOK">#REF!</definedName>
    <definedName name="END">#REF!</definedName>
    <definedName name="EW">#REF!</definedName>
    <definedName name="f">#REF!</definedName>
    <definedName name="FORMAT">#REF!</definedName>
    <definedName name="g">#REF!</definedName>
    <definedName name="gkfy">'[1]план регулюв  50'!$L$50</definedName>
    <definedName name="gv">#REF!</definedName>
    <definedName name="HEAD1">#REF!</definedName>
    <definedName name="HEAD2">#REF!</definedName>
    <definedName name="HEADER">#REF!</definedName>
    <definedName name="HEADS">#REF!</definedName>
    <definedName name="ji">#REF!</definedName>
    <definedName name="jk">#REF!</definedName>
    <definedName name="jnjuhniu">#REF!</definedName>
    <definedName name="k">#REF!</definedName>
    <definedName name="ki">#REF!</definedName>
    <definedName name="KK">#REF!</definedName>
    <definedName name="kkk">[1]Лист3!#REF!</definedName>
    <definedName name="l">#REF!</definedName>
    <definedName name="lo">#REF!</definedName>
    <definedName name="m">#REF!</definedName>
    <definedName name="NAME">#REF!</definedName>
    <definedName name="o">#REF!</definedName>
    <definedName name="p">#REF!</definedName>
    <definedName name="PZ">#REF!</definedName>
    <definedName name="q">#REF!</definedName>
    <definedName name="qr">#REF!</definedName>
    <definedName name="re">#REF!</definedName>
    <definedName name="rozpor">#REF!</definedName>
    <definedName name="rx">#REF!</definedName>
    <definedName name="SECRETAR">#REF!</definedName>
    <definedName name="SERVICE">#REF!</definedName>
    <definedName name="STBUDJ">#REF!</definedName>
    <definedName name="STInsert">#REF!</definedName>
    <definedName name="STR" localSheetId="1">'[2]19'!#REF!</definedName>
    <definedName name="STR">'[2]19'!#REF!</definedName>
    <definedName name="Strinsel3" localSheetId="1">'[3]19'!#REF!</definedName>
    <definedName name="Strinsel3">'[3]19'!#REF!</definedName>
    <definedName name="StrInsertVidatk1" localSheetId="1">'[2]18'!#REF!</definedName>
    <definedName name="StrInsertVidatk1">'[2]18'!#REF!</definedName>
    <definedName name="StrInsertVidatk2" localSheetId="1">'[2]19'!#REF!</definedName>
    <definedName name="StrInsertVidatk2">'[2]19'!#REF!</definedName>
    <definedName name="STVidat">#REF!</definedName>
    <definedName name="STZalishk">#REF!</definedName>
    <definedName name="t">#REF!</definedName>
    <definedName name="TEXT">#REF!</definedName>
    <definedName name="TITLE">#REF!</definedName>
    <definedName name="TITLEEND">#REF!</definedName>
    <definedName name="TITLTEEND">#REF!</definedName>
    <definedName name="tr">#REF!</definedName>
    <definedName name="v">#REF!</definedName>
    <definedName name="vg">#REF!</definedName>
    <definedName name="VYTYAG">#REF!</definedName>
    <definedName name="w">#REF!</definedName>
    <definedName name="x">#REF!</definedName>
    <definedName name="y">#REF!</definedName>
    <definedName name="z">#REF!</definedName>
    <definedName name="za">#REF!</definedName>
    <definedName name="zagolovok2">#REF!</definedName>
    <definedName name="а">#REF!</definedName>
    <definedName name="_xlnm.Database">#REF!</definedName>
    <definedName name="видс">#REF!</definedName>
    <definedName name="д">#REF!</definedName>
    <definedName name="д.4">'[2]19'!#REF!</definedName>
    <definedName name="дод">#REF!</definedName>
    <definedName name="Друк">#REF!</definedName>
    <definedName name="з">#REF!</definedName>
    <definedName name="_xlnm.Print_Titles" localSheetId="1">'Додаток 2 '!$10:$10</definedName>
    <definedName name="і" localSheetId="0">'[2]18'!#REF!</definedName>
    <definedName name="і" localSheetId="1">'[2]18'!#REF!</definedName>
    <definedName name="і" localSheetId="3">'[2]18'!#REF!</definedName>
    <definedName name="і" localSheetId="4">'[2]18'!#REF!</definedName>
    <definedName name="і">'[2]18'!#REF!</definedName>
    <definedName name="к111" localSheetId="0">'[3]19'!#REF!</definedName>
    <definedName name="к111" localSheetId="1">'[3]19'!#REF!</definedName>
    <definedName name="к111" localSheetId="3">'[3]19'!#REF!</definedName>
    <definedName name="к111" localSheetId="4">'[3]19'!#REF!</definedName>
    <definedName name="к111">'[3]19'!#REF!</definedName>
    <definedName name="ллл" localSheetId="0">#REF!</definedName>
    <definedName name="ллл" localSheetId="1">#REF!</definedName>
    <definedName name="ллл" localSheetId="3">#REF!</definedName>
    <definedName name="ллл" localSheetId="4">#REF!</definedName>
    <definedName name="ллл">#REF!</definedName>
    <definedName name="ми" localSheetId="0">#REF!</definedName>
    <definedName name="ми" localSheetId="1">#REF!</definedName>
    <definedName name="ми" localSheetId="3">#REF!</definedName>
    <definedName name="ми" localSheetId="4">#REF!</definedName>
    <definedName name="ми">#REF!</definedName>
    <definedName name="_xlnm.Print_Area" localSheetId="1">'Додаток 2 '!$A$1:$F$40</definedName>
    <definedName name="_xlnm.Print_Area" localSheetId="2">'Додаток 3'!$A$1:$R$102</definedName>
    <definedName name="_xlnm.Print_Area" localSheetId="4">'Додаток 5'!$B$1:$M$108</definedName>
    <definedName name="пппп" localSheetId="0">'[2]19'!#REF!</definedName>
    <definedName name="пппп" localSheetId="1">'[2]19'!#REF!</definedName>
    <definedName name="пппп" localSheetId="3">'[2]19'!#REF!</definedName>
    <definedName name="пппп" localSheetId="4">'[2]19'!#REF!</definedName>
    <definedName name="пппп">'[2]19'!#REF!</definedName>
    <definedName name="проц" localSheetId="0">#REF!</definedName>
    <definedName name="проц" localSheetId="1">#REF!</definedName>
    <definedName name="проц" localSheetId="3">#REF!</definedName>
    <definedName name="проц" localSheetId="4">#REF!</definedName>
    <definedName name="проц">#REF!</definedName>
    <definedName name="прц" localSheetId="0">#REF!</definedName>
    <definedName name="прц" localSheetId="1">#REF!</definedName>
    <definedName name="прц" localSheetId="3">#REF!</definedName>
    <definedName name="прц" localSheetId="4">#REF!</definedName>
    <definedName name="прц">#REF!</definedName>
    <definedName name="рн" localSheetId="0">#REF!</definedName>
    <definedName name="рн" localSheetId="1">#REF!</definedName>
    <definedName name="рн" localSheetId="3">#REF!</definedName>
    <definedName name="рн" localSheetId="4">#REF!</definedName>
    <definedName name="рн">#REF!</definedName>
    <definedName name="ро">#REF!</definedName>
    <definedName name="уточн">#REF!</definedName>
    <definedName name="щ">#REF!</definedName>
    <definedName name="ьлб">#REF!</definedName>
    <definedName name="я">#REF!</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91" i="13" l="1"/>
  <c r="L48" i="2"/>
  <c r="R30" i="2" l="1"/>
  <c r="L30" i="2"/>
  <c r="D13" i="16" l="1"/>
  <c r="C14" i="16"/>
  <c r="C15" i="16"/>
  <c r="D16" i="16"/>
  <c r="E16" i="16"/>
  <c r="E13" i="16" s="1"/>
  <c r="E26" i="16" s="1"/>
  <c r="F16" i="16"/>
  <c r="F13" i="16" s="1"/>
  <c r="F26" i="16" s="1"/>
  <c r="C17" i="16"/>
  <c r="C18" i="16"/>
  <c r="C19" i="16"/>
  <c r="C20" i="16"/>
  <c r="C21" i="16"/>
  <c r="C22" i="16"/>
  <c r="C23" i="16"/>
  <c r="C24" i="16"/>
  <c r="C25" i="16"/>
  <c r="D29" i="16"/>
  <c r="D28" i="16" s="1"/>
  <c r="E29" i="16"/>
  <c r="F29" i="16"/>
  <c r="D30" i="16"/>
  <c r="E30" i="16"/>
  <c r="C30" i="16" s="1"/>
  <c r="F30" i="16"/>
  <c r="D32" i="16"/>
  <c r="E32" i="16"/>
  <c r="F32" i="16"/>
  <c r="D33" i="16"/>
  <c r="C33" i="16" s="1"/>
  <c r="E33" i="16"/>
  <c r="F33" i="16"/>
  <c r="D34" i="16"/>
  <c r="C34" i="16" s="1"/>
  <c r="E34" i="16"/>
  <c r="F34" i="16"/>
  <c r="D35" i="16"/>
  <c r="C35" i="16" s="1"/>
  <c r="E35" i="16"/>
  <c r="F35" i="16"/>
  <c r="D36" i="16"/>
  <c r="C36" i="16" s="1"/>
  <c r="E36" i="16"/>
  <c r="F36" i="16"/>
  <c r="D37" i="16"/>
  <c r="C37" i="16" s="1"/>
  <c r="E37" i="16"/>
  <c r="F37" i="16"/>
  <c r="C16" i="16" l="1"/>
  <c r="D27" i="16"/>
  <c r="C31" i="16"/>
  <c r="F28" i="16"/>
  <c r="F27" i="16" s="1"/>
  <c r="F38" i="16" s="1"/>
  <c r="E28" i="16"/>
  <c r="E27" i="16" s="1"/>
  <c r="E38" i="16" s="1"/>
  <c r="C13" i="16"/>
  <c r="C32" i="16"/>
  <c r="C29" i="16"/>
  <c r="D26" i="16"/>
  <c r="C26" i="16" s="1"/>
  <c r="C28" i="16" l="1"/>
  <c r="D38" i="16"/>
  <c r="C38" i="16" s="1"/>
  <c r="C27" i="16"/>
  <c r="G69" i="2" l="1"/>
  <c r="E86" i="13"/>
  <c r="F86" i="13"/>
  <c r="H56" i="2"/>
  <c r="E89" i="13"/>
  <c r="E88" i="13"/>
  <c r="F35" i="13" l="1"/>
  <c r="F21" i="13"/>
  <c r="F27" i="13"/>
  <c r="M68" i="15"/>
  <c r="M69" i="15" s="1"/>
  <c r="L14" i="15"/>
  <c r="K14" i="15"/>
  <c r="J15" i="15"/>
  <c r="L16" i="15"/>
  <c r="K16" i="15"/>
  <c r="G48" i="14"/>
  <c r="M98" i="15"/>
  <c r="M96" i="15"/>
  <c r="M91" i="15"/>
  <c r="M90" i="15" s="1"/>
  <c r="M88" i="15"/>
  <c r="M87" i="15" s="1"/>
  <c r="M83" i="15"/>
  <c r="M82" i="15" s="1"/>
  <c r="M79" i="15"/>
  <c r="M72" i="15"/>
  <c r="M70" i="15"/>
  <c r="M65" i="15"/>
  <c r="M63" i="15"/>
  <c r="M64" i="15"/>
  <c r="M57" i="15"/>
  <c r="M55" i="15"/>
  <c r="M56" i="15" s="1"/>
  <c r="M53" i="15"/>
  <c r="M49" i="15"/>
  <c r="M47" i="15"/>
  <c r="M48" i="15"/>
  <c r="M45" i="15"/>
  <c r="M46" i="15" s="1"/>
  <c r="M43" i="15"/>
  <c r="M39" i="15"/>
  <c r="M40" i="15" s="1"/>
  <c r="M41" i="15" s="1"/>
  <c r="M18" i="15"/>
  <c r="M19" i="15" s="1"/>
  <c r="M20" i="15"/>
  <c r="M21" i="15" s="1"/>
  <c r="M23" i="15"/>
  <c r="M25" i="15"/>
  <c r="M26" i="15" s="1"/>
  <c r="M27" i="15"/>
  <c r="M28" i="15" s="1"/>
  <c r="M29" i="15"/>
  <c r="M30" i="15" s="1"/>
  <c r="M31" i="15"/>
  <c r="M32" i="15" s="1"/>
  <c r="M33" i="15"/>
  <c r="M34" i="15" s="1"/>
  <c r="M35" i="15"/>
  <c r="M36" i="15" s="1"/>
  <c r="M37" i="15"/>
  <c r="M38" i="15" s="1"/>
  <c r="M50" i="15"/>
  <c r="J58" i="15"/>
  <c r="J59" i="15"/>
  <c r="J60" i="15"/>
  <c r="J61" i="15"/>
  <c r="J66" i="15"/>
  <c r="J67" i="15"/>
  <c r="L77" i="15"/>
  <c r="J77" i="15" s="1"/>
  <c r="M77" i="15"/>
  <c r="M76" i="15"/>
  <c r="J78" i="15"/>
  <c r="J80" i="15"/>
  <c r="L81" i="15"/>
  <c r="J81" i="15" s="1"/>
  <c r="M81" i="15"/>
  <c r="M89" i="15"/>
  <c r="M97" i="15"/>
  <c r="J99" i="15"/>
  <c r="J100" i="15"/>
  <c r="J101" i="15"/>
  <c r="J102" i="15"/>
  <c r="J103" i="15"/>
  <c r="J104" i="15"/>
  <c r="O113" i="15"/>
  <c r="N113" i="15"/>
  <c r="O86" i="15"/>
  <c r="N86" i="15"/>
  <c r="O80" i="15"/>
  <c r="N80" i="15"/>
  <c r="M71" i="15"/>
  <c r="K53" i="15"/>
  <c r="G86" i="14"/>
  <c r="G91" i="14" s="1"/>
  <c r="G85" i="14"/>
  <c r="G83" i="14"/>
  <c r="G94" i="14" s="1"/>
  <c r="G76" i="14"/>
  <c r="G74" i="14"/>
  <c r="G60" i="14"/>
  <c r="G58" i="14"/>
  <c r="G68" i="14"/>
  <c r="G55" i="14"/>
  <c r="G44" i="14"/>
  <c r="G38" i="14"/>
  <c r="G30" i="14"/>
  <c r="G29" i="14" s="1"/>
  <c r="G27" i="14"/>
  <c r="G25" i="14"/>
  <c r="G23" i="14"/>
  <c r="G17" i="14"/>
  <c r="G15" i="14"/>
  <c r="G13" i="14"/>
  <c r="E96" i="13"/>
  <c r="E95" i="13"/>
  <c r="E94" i="13"/>
  <c r="E93" i="13"/>
  <c r="E92" i="13"/>
  <c r="H91" i="13"/>
  <c r="G91" i="13"/>
  <c r="F82" i="13"/>
  <c r="F81" i="13" s="1"/>
  <c r="E90" i="13"/>
  <c r="E87" i="13"/>
  <c r="H86" i="13"/>
  <c r="G86" i="13"/>
  <c r="E85" i="13"/>
  <c r="E84" i="13"/>
  <c r="E83" i="13" s="1"/>
  <c r="H83" i="13"/>
  <c r="G83" i="13"/>
  <c r="F83" i="13"/>
  <c r="E79" i="13"/>
  <c r="E78" i="13" s="1"/>
  <c r="E77" i="13" s="1"/>
  <c r="E76" i="13" s="1"/>
  <c r="H78" i="13"/>
  <c r="H77" i="13" s="1"/>
  <c r="H76" i="13" s="1"/>
  <c r="G78" i="13"/>
  <c r="G77" i="13" s="1"/>
  <c r="G76" i="13" s="1"/>
  <c r="F78" i="13"/>
  <c r="F77" i="13" s="1"/>
  <c r="F76" i="13" s="1"/>
  <c r="J77" i="13"/>
  <c r="I77" i="13"/>
  <c r="E75" i="13"/>
  <c r="E74" i="13" s="1"/>
  <c r="H74" i="13"/>
  <c r="G74" i="13"/>
  <c r="F74" i="13"/>
  <c r="E73" i="13"/>
  <c r="E72" i="13"/>
  <c r="E71" i="13" s="1"/>
  <c r="H71" i="13"/>
  <c r="G71" i="13"/>
  <c r="F71" i="13"/>
  <c r="J70" i="13"/>
  <c r="I70" i="13"/>
  <c r="G70" i="13"/>
  <c r="F70" i="13"/>
  <c r="E69" i="13"/>
  <c r="E68" i="13"/>
  <c r="E66" i="13" s="1"/>
  <c r="E67" i="13"/>
  <c r="H66" i="13"/>
  <c r="G66" i="13"/>
  <c r="F66" i="13"/>
  <c r="E65" i="13"/>
  <c r="E64" i="13"/>
  <c r="H64" i="13"/>
  <c r="G64" i="13"/>
  <c r="F64" i="13"/>
  <c r="E63" i="13"/>
  <c r="E62" i="13"/>
  <c r="E61" i="13" s="1"/>
  <c r="E60" i="13"/>
  <c r="H61" i="13"/>
  <c r="G61" i="13"/>
  <c r="F61" i="13"/>
  <c r="F60" i="13"/>
  <c r="E59" i="13"/>
  <c r="E58" i="13"/>
  <c r="E57" i="13"/>
  <c r="E56" i="13"/>
  <c r="H55" i="13"/>
  <c r="H54" i="13" s="1"/>
  <c r="G55" i="13"/>
  <c r="G54" i="13"/>
  <c r="F55" i="13"/>
  <c r="F54" i="13" s="1"/>
  <c r="F53" i="13" s="1"/>
  <c r="E52" i="13"/>
  <c r="E51" i="13"/>
  <c r="E50" i="13"/>
  <c r="H49" i="13"/>
  <c r="H48" i="13" s="1"/>
  <c r="G49" i="13"/>
  <c r="G48" i="13" s="1"/>
  <c r="G13" i="13" s="1"/>
  <c r="F49" i="13"/>
  <c r="F48" i="13" s="1"/>
  <c r="E47" i="13"/>
  <c r="E46" i="13"/>
  <c r="E44" i="13" s="1"/>
  <c r="E45" i="13"/>
  <c r="H44" i="13"/>
  <c r="G44" i="13"/>
  <c r="F44" i="13"/>
  <c r="F34" i="13" s="1"/>
  <c r="E43" i="13"/>
  <c r="E42" i="13"/>
  <c r="E41" i="13"/>
  <c r="E40" i="13"/>
  <c r="E36" i="13"/>
  <c r="E37" i="13"/>
  <c r="E38" i="13"/>
  <c r="E39" i="13"/>
  <c r="E35" i="13" s="1"/>
  <c r="H35" i="13"/>
  <c r="G35" i="13"/>
  <c r="G34" i="13"/>
  <c r="E33" i="13"/>
  <c r="E31" i="13" s="1"/>
  <c r="E32" i="13"/>
  <c r="H31" i="13"/>
  <c r="G31" i="13"/>
  <c r="G26" i="13" s="1"/>
  <c r="F31" i="13"/>
  <c r="E30" i="13"/>
  <c r="E29" i="13"/>
  <c r="H29" i="13"/>
  <c r="G29" i="13"/>
  <c r="F29" i="13"/>
  <c r="E28" i="13"/>
  <c r="E27" i="13" s="1"/>
  <c r="J27" i="13"/>
  <c r="I27" i="13"/>
  <c r="H27" i="13"/>
  <c r="H26" i="13" s="1"/>
  <c r="G27" i="13"/>
  <c r="E25" i="13"/>
  <c r="E24" i="13" s="1"/>
  <c r="H24" i="13"/>
  <c r="G24" i="13"/>
  <c r="F24" i="13"/>
  <c r="F20" i="13" s="1"/>
  <c r="E23" i="13"/>
  <c r="E21" i="13" s="1"/>
  <c r="E22" i="13"/>
  <c r="H21" i="13"/>
  <c r="H20" i="13"/>
  <c r="G21" i="13"/>
  <c r="G20" i="13" s="1"/>
  <c r="E19" i="13"/>
  <c r="E18" i="13"/>
  <c r="E17" i="13"/>
  <c r="E16" i="13"/>
  <c r="E15" i="13" s="1"/>
  <c r="E14" i="13" s="1"/>
  <c r="H15" i="13"/>
  <c r="H14" i="13" s="1"/>
  <c r="G15" i="13"/>
  <c r="G14" i="13" s="1"/>
  <c r="F15" i="13"/>
  <c r="F14" i="13" s="1"/>
  <c r="J14" i="13"/>
  <c r="I14" i="13"/>
  <c r="H34" i="13"/>
  <c r="G82" i="13"/>
  <c r="G81" i="13" s="1"/>
  <c r="G47" i="2"/>
  <c r="H45" i="2"/>
  <c r="M45" i="2"/>
  <c r="Q45" i="2"/>
  <c r="L47" i="2"/>
  <c r="L58" i="2"/>
  <c r="M56" i="2"/>
  <c r="Q56" i="2"/>
  <c r="P56" i="2"/>
  <c r="O56" i="2"/>
  <c r="N56" i="2"/>
  <c r="L70" i="2"/>
  <c r="L69" i="2"/>
  <c r="R69" i="2" s="1"/>
  <c r="R70" i="2"/>
  <c r="H38" i="2"/>
  <c r="I38" i="2"/>
  <c r="J38" i="2"/>
  <c r="K38" i="2"/>
  <c r="M38" i="2"/>
  <c r="N38" i="2"/>
  <c r="O38" i="2"/>
  <c r="P38" i="2"/>
  <c r="Q38" i="2"/>
  <c r="G51" i="2"/>
  <c r="K70" i="15"/>
  <c r="S38" i="2"/>
  <c r="T38" i="2"/>
  <c r="G44" i="2"/>
  <c r="N45" i="2"/>
  <c r="L51" i="2"/>
  <c r="H87" i="2"/>
  <c r="I87" i="2"/>
  <c r="J87" i="2"/>
  <c r="K87" i="2"/>
  <c r="M87" i="2"/>
  <c r="N87" i="2"/>
  <c r="O87" i="2"/>
  <c r="P87" i="2"/>
  <c r="Q87" i="2"/>
  <c r="Q76" i="2" s="1"/>
  <c r="I56" i="2"/>
  <c r="J56" i="2"/>
  <c r="K56" i="2"/>
  <c r="G67" i="2"/>
  <c r="L67" i="2"/>
  <c r="G68" i="2"/>
  <c r="R68" i="2" s="1"/>
  <c r="L68" i="2"/>
  <c r="R67" i="2"/>
  <c r="L89" i="2"/>
  <c r="H81" i="2"/>
  <c r="G89" i="2"/>
  <c r="G42" i="2"/>
  <c r="R42" i="2" s="1"/>
  <c r="L42" i="2"/>
  <c r="L44" i="2"/>
  <c r="R44" i="2"/>
  <c r="S99" i="2"/>
  <c r="T99" i="2"/>
  <c r="L98" i="2"/>
  <c r="L98" i="15"/>
  <c r="L97" i="2"/>
  <c r="G98" i="2"/>
  <c r="K98" i="15"/>
  <c r="G97" i="2"/>
  <c r="R97" i="2" s="1"/>
  <c r="H96" i="2"/>
  <c r="I96" i="2"/>
  <c r="J96" i="2"/>
  <c r="K96" i="2"/>
  <c r="M96" i="2"/>
  <c r="N96" i="2"/>
  <c r="N91" i="2" s="1"/>
  <c r="O96" i="2"/>
  <c r="P96" i="2"/>
  <c r="Q96" i="2"/>
  <c r="Q91" i="2" s="1"/>
  <c r="Q90" i="2" s="1"/>
  <c r="H94" i="2"/>
  <c r="I94" i="2"/>
  <c r="J94" i="2"/>
  <c r="K94" i="2"/>
  <c r="L94" i="2"/>
  <c r="M94" i="2"/>
  <c r="N94" i="2"/>
  <c r="O94" i="2"/>
  <c r="P94" i="2"/>
  <c r="Q94" i="2"/>
  <c r="G94" i="2"/>
  <c r="L93" i="2"/>
  <c r="L92" i="2" s="1"/>
  <c r="G93" i="2"/>
  <c r="R93" i="2" s="1"/>
  <c r="R92" i="2" s="1"/>
  <c r="H92" i="2"/>
  <c r="I92" i="2"/>
  <c r="I91" i="2" s="1"/>
  <c r="I90" i="2" s="1"/>
  <c r="J92" i="2"/>
  <c r="K92" i="2"/>
  <c r="M92" i="2"/>
  <c r="N92" i="2"/>
  <c r="O92" i="2"/>
  <c r="P92" i="2"/>
  <c r="Q92" i="2"/>
  <c r="L88" i="2"/>
  <c r="L91" i="15" s="1"/>
  <c r="G88" i="2"/>
  <c r="L83" i="2"/>
  <c r="L84" i="2"/>
  <c r="L85" i="2"/>
  <c r="L86" i="2"/>
  <c r="L82" i="2"/>
  <c r="G83" i="2"/>
  <c r="R83" i="2" s="1"/>
  <c r="G84" i="2"/>
  <c r="G85" i="2"/>
  <c r="R85" i="2" s="1"/>
  <c r="G86" i="2"/>
  <c r="K88" i="15" s="1"/>
  <c r="G82" i="2"/>
  <c r="R82" i="2" s="1"/>
  <c r="I81" i="2"/>
  <c r="J81" i="2"/>
  <c r="K81" i="2"/>
  <c r="K76" i="2" s="1"/>
  <c r="K75" i="2" s="1"/>
  <c r="M81" i="2"/>
  <c r="N81" i="2"/>
  <c r="O81" i="2"/>
  <c r="P81" i="2"/>
  <c r="Q81" i="2"/>
  <c r="L80" i="2"/>
  <c r="L79" i="2"/>
  <c r="G80" i="2"/>
  <c r="G79" i="2" s="1"/>
  <c r="H79" i="2"/>
  <c r="I79" i="2"/>
  <c r="J79" i="2"/>
  <c r="K79" i="2"/>
  <c r="M79" i="2"/>
  <c r="N79" i="2"/>
  <c r="N76" i="2" s="1"/>
  <c r="N75" i="2" s="1"/>
  <c r="O79" i="2"/>
  <c r="P79" i="2"/>
  <c r="Q79" i="2"/>
  <c r="L78" i="2"/>
  <c r="G78" i="2"/>
  <c r="H77" i="2"/>
  <c r="I77" i="2"/>
  <c r="J77" i="2"/>
  <c r="K77" i="2"/>
  <c r="M77" i="2"/>
  <c r="M76" i="2" s="1"/>
  <c r="M75" i="2" s="1"/>
  <c r="N77" i="2"/>
  <c r="O77" i="2"/>
  <c r="P77" i="2"/>
  <c r="P76" i="2" s="1"/>
  <c r="P75" i="2" s="1"/>
  <c r="Q77" i="2"/>
  <c r="L74" i="2"/>
  <c r="L73" i="2" s="1"/>
  <c r="G74" i="2"/>
  <c r="G73" i="2" s="1"/>
  <c r="H73" i="2"/>
  <c r="I73" i="2"/>
  <c r="J73" i="2"/>
  <c r="K73" i="2"/>
  <c r="M73" i="2"/>
  <c r="N73" i="2"/>
  <c r="O73" i="2"/>
  <c r="P73" i="2"/>
  <c r="Q73" i="2"/>
  <c r="L72" i="2"/>
  <c r="G72" i="2"/>
  <c r="G71" i="2" s="1"/>
  <c r="H71" i="2"/>
  <c r="I71" i="2"/>
  <c r="J71" i="2"/>
  <c r="K71" i="2"/>
  <c r="M71" i="2"/>
  <c r="N71" i="2"/>
  <c r="O71" i="2"/>
  <c r="P71" i="2"/>
  <c r="Q71" i="2"/>
  <c r="L59" i="2"/>
  <c r="L60" i="2"/>
  <c r="R60" i="2" s="1"/>
  <c r="L61" i="2"/>
  <c r="L62" i="2"/>
  <c r="L79" i="15"/>
  <c r="L76" i="15" s="1"/>
  <c r="L63" i="2"/>
  <c r="L64" i="2"/>
  <c r="L65" i="2"/>
  <c r="R65" i="2" s="1"/>
  <c r="L66" i="2"/>
  <c r="R66" i="2" s="1"/>
  <c r="L57" i="2"/>
  <c r="G58" i="2"/>
  <c r="G59" i="2"/>
  <c r="R59" i="2" s="1"/>
  <c r="G60" i="2"/>
  <c r="G61" i="2"/>
  <c r="G62" i="2"/>
  <c r="K79" i="15" s="1"/>
  <c r="G63" i="2"/>
  <c r="R63" i="2" s="1"/>
  <c r="G64" i="2"/>
  <c r="G65" i="2"/>
  <c r="G66" i="2"/>
  <c r="G57" i="2"/>
  <c r="L55" i="2"/>
  <c r="L54" i="2" s="1"/>
  <c r="G55" i="2"/>
  <c r="H54" i="2"/>
  <c r="I54" i="2"/>
  <c r="J54" i="2"/>
  <c r="K54" i="2"/>
  <c r="M54" i="2"/>
  <c r="N54" i="2"/>
  <c r="O54" i="2"/>
  <c r="P54" i="2"/>
  <c r="Q54" i="2"/>
  <c r="L65" i="15"/>
  <c r="L49" i="2"/>
  <c r="L68" i="15"/>
  <c r="L69" i="15" s="1"/>
  <c r="L50" i="2"/>
  <c r="L72" i="15" s="1"/>
  <c r="L73" i="15" s="1"/>
  <c r="L46" i="2"/>
  <c r="G48" i="2"/>
  <c r="R48" i="2" s="1"/>
  <c r="G49" i="2"/>
  <c r="G50" i="2"/>
  <c r="K72" i="15" s="1"/>
  <c r="G46" i="2"/>
  <c r="K63" i="15" s="1"/>
  <c r="I45" i="2"/>
  <c r="J45" i="2"/>
  <c r="K45" i="2"/>
  <c r="O45" i="2"/>
  <c r="P45" i="2"/>
  <c r="L40" i="2"/>
  <c r="L41" i="2"/>
  <c r="L55" i="15" s="1"/>
  <c r="L56" i="15" s="1"/>
  <c r="L43" i="2"/>
  <c r="L38" i="2" s="1"/>
  <c r="L39" i="2"/>
  <c r="L53" i="15" s="1"/>
  <c r="G40" i="2"/>
  <c r="R40" i="2" s="1"/>
  <c r="G41" i="2"/>
  <c r="K55" i="15" s="1"/>
  <c r="J55" i="15" s="1"/>
  <c r="G43" i="2"/>
  <c r="K57" i="15"/>
  <c r="G39" i="2"/>
  <c r="L35" i="2"/>
  <c r="L45" i="15"/>
  <c r="L46" i="15" s="1"/>
  <c r="L36" i="2"/>
  <c r="L37" i="2"/>
  <c r="L34" i="2"/>
  <c r="G35" i="2"/>
  <c r="K45" i="15" s="1"/>
  <c r="K46" i="15" s="1"/>
  <c r="G36" i="2"/>
  <c r="K47" i="15" s="1"/>
  <c r="K48" i="15" s="1"/>
  <c r="G37" i="2"/>
  <c r="K49" i="15" s="1"/>
  <c r="G34" i="2"/>
  <c r="K43" i="15" s="1"/>
  <c r="H33" i="2"/>
  <c r="I33" i="2"/>
  <c r="J33" i="2"/>
  <c r="K33" i="2"/>
  <c r="M33" i="2"/>
  <c r="N33" i="2"/>
  <c r="O33" i="2"/>
  <c r="P33" i="2"/>
  <c r="Q33" i="2"/>
  <c r="L23" i="2"/>
  <c r="L25" i="15" s="1"/>
  <c r="L26" i="15" s="1"/>
  <c r="L24" i="2"/>
  <c r="L27" i="15"/>
  <c r="L28" i="15" s="1"/>
  <c r="L25" i="2"/>
  <c r="L29" i="15" s="1"/>
  <c r="L30" i="15" s="1"/>
  <c r="L26" i="2"/>
  <c r="L31" i="15" s="1"/>
  <c r="L32" i="15" s="1"/>
  <c r="L27" i="2"/>
  <c r="L33" i="15"/>
  <c r="L34" i="15" s="1"/>
  <c r="L28" i="2"/>
  <c r="L35" i="15" s="1"/>
  <c r="L36" i="15" s="1"/>
  <c r="L29" i="2"/>
  <c r="L37" i="15" s="1"/>
  <c r="L38" i="15" s="1"/>
  <c r="L31" i="2"/>
  <c r="L32" i="2"/>
  <c r="L39" i="15"/>
  <c r="L40" i="15" s="1"/>
  <c r="L22" i="2"/>
  <c r="G23" i="2"/>
  <c r="K25" i="15" s="1"/>
  <c r="G24" i="2"/>
  <c r="K27" i="15" s="1"/>
  <c r="K28" i="15" s="1"/>
  <c r="J28" i="15" s="1"/>
  <c r="G25" i="2"/>
  <c r="K29" i="15" s="1"/>
  <c r="K30" i="15" s="1"/>
  <c r="G26" i="2"/>
  <c r="G27" i="2"/>
  <c r="K33" i="15" s="1"/>
  <c r="G28" i="2"/>
  <c r="K35" i="15" s="1"/>
  <c r="G29" i="2"/>
  <c r="K37" i="15" s="1"/>
  <c r="K38" i="15" s="1"/>
  <c r="G31" i="2"/>
  <c r="G32" i="2"/>
  <c r="G22" i="2"/>
  <c r="K23" i="15" s="1"/>
  <c r="H21" i="2"/>
  <c r="I21" i="2"/>
  <c r="J21" i="2"/>
  <c r="K21" i="2"/>
  <c r="M21" i="2"/>
  <c r="N21" i="2"/>
  <c r="O21" i="2"/>
  <c r="P21" i="2"/>
  <c r="Q21" i="2"/>
  <c r="Q15" i="2" s="1"/>
  <c r="Q14" i="2" s="1"/>
  <c r="R95" i="2"/>
  <c r="R94" i="2" s="1"/>
  <c r="L20" i="2"/>
  <c r="L20" i="15" s="1"/>
  <c r="L21" i="15" s="1"/>
  <c r="L19" i="2"/>
  <c r="G20" i="2"/>
  <c r="K20" i="15" s="1"/>
  <c r="K21" i="15" s="1"/>
  <c r="J21" i="15" s="1"/>
  <c r="G19" i="2"/>
  <c r="K18" i="15" s="1"/>
  <c r="K19" i="15" s="1"/>
  <c r="H18" i="2"/>
  <c r="I18" i="2"/>
  <c r="J18" i="2"/>
  <c r="K18" i="2"/>
  <c r="M18" i="2"/>
  <c r="N18" i="2"/>
  <c r="O18" i="2"/>
  <c r="P18" i="2"/>
  <c r="Q18" i="2"/>
  <c r="S18" i="2"/>
  <c r="T18" i="2"/>
  <c r="L17" i="2"/>
  <c r="G17" i="2"/>
  <c r="G16" i="2" s="1"/>
  <c r="H16" i="2"/>
  <c r="I16" i="2"/>
  <c r="J16" i="2"/>
  <c r="K16" i="2"/>
  <c r="M16" i="2"/>
  <c r="N16" i="2"/>
  <c r="O16" i="2"/>
  <c r="P16" i="2"/>
  <c r="Q16" i="2"/>
  <c r="L45" i="2"/>
  <c r="L87" i="2"/>
  <c r="K91" i="2"/>
  <c r="K90" i="2" s="1"/>
  <c r="R39" i="2"/>
  <c r="R34" i="2"/>
  <c r="G96" i="2"/>
  <c r="R35" i="2"/>
  <c r="R41" i="2"/>
  <c r="R64" i="2"/>
  <c r="Q75" i="2"/>
  <c r="P91" i="2"/>
  <c r="P90" i="2"/>
  <c r="G77" i="2"/>
  <c r="N90" i="2"/>
  <c r="R98" i="2"/>
  <c r="R20" i="2"/>
  <c r="R23" i="2"/>
  <c r="R27" i="2"/>
  <c r="L23" i="15"/>
  <c r="J14" i="15"/>
  <c r="L43" i="15"/>
  <c r="L44" i="15" s="1"/>
  <c r="L33" i="2"/>
  <c r="K56" i="15"/>
  <c r="J56" i="15" s="1"/>
  <c r="R80" i="2"/>
  <c r="R79" i="2" s="1"/>
  <c r="K65" i="15"/>
  <c r="K71" i="15"/>
  <c r="R47" i="2"/>
  <c r="E34" i="13"/>
  <c r="E20" i="13"/>
  <c r="E26" i="13"/>
  <c r="E55" i="13"/>
  <c r="E54" i="13"/>
  <c r="L47" i="15"/>
  <c r="L48" i="15" s="1"/>
  <c r="G92" i="2"/>
  <c r="F26" i="13"/>
  <c r="M24" i="15"/>
  <c r="M44" i="15"/>
  <c r="G60" i="13"/>
  <c r="H70" i="13"/>
  <c r="K64" i="15"/>
  <c r="L24" i="15"/>
  <c r="R62" i="2" l="1"/>
  <c r="G93" i="14"/>
  <c r="G92" i="14" s="1"/>
  <c r="O91" i="2"/>
  <c r="O90" i="2" s="1"/>
  <c r="J91" i="2"/>
  <c r="J90" i="2" s="1"/>
  <c r="M95" i="15"/>
  <c r="M94" i="15" s="1"/>
  <c r="M93" i="15" s="1"/>
  <c r="R96" i="2"/>
  <c r="M91" i="2"/>
  <c r="M90" i="2" s="1"/>
  <c r="H91" i="2"/>
  <c r="H90" i="2" s="1"/>
  <c r="G67" i="14"/>
  <c r="G66" i="14" s="1"/>
  <c r="R61" i="2"/>
  <c r="H82" i="13"/>
  <c r="H81" i="13" s="1"/>
  <c r="R58" i="2"/>
  <c r="G38" i="2"/>
  <c r="L22" i="15"/>
  <c r="J33" i="15"/>
  <c r="K34" i="15"/>
  <c r="J34" i="15" s="1"/>
  <c r="R32" i="2"/>
  <c r="J98" i="15"/>
  <c r="M22" i="15"/>
  <c r="M42" i="15"/>
  <c r="J65" i="15"/>
  <c r="M17" i="15"/>
  <c r="M75" i="15"/>
  <c r="M74" i="15" s="1"/>
  <c r="K83" i="15"/>
  <c r="K82" i="15" s="1"/>
  <c r="R74" i="2"/>
  <c r="R73" i="2" s="1"/>
  <c r="P53" i="2"/>
  <c r="P52" i="2" s="1"/>
  <c r="M53" i="2"/>
  <c r="M52" i="2" s="1"/>
  <c r="K53" i="2"/>
  <c r="K52" i="2" s="1"/>
  <c r="O53" i="2"/>
  <c r="O52" i="2" s="1"/>
  <c r="Q53" i="2"/>
  <c r="Q52" i="2" s="1"/>
  <c r="Q99" i="2" s="1"/>
  <c r="M86" i="15"/>
  <c r="M85" i="15" s="1"/>
  <c r="J27" i="15"/>
  <c r="J38" i="15"/>
  <c r="K52" i="15"/>
  <c r="M92" i="15"/>
  <c r="M84" i="15"/>
  <c r="J16" i="15"/>
  <c r="K39" i="15"/>
  <c r="J39" i="15" s="1"/>
  <c r="K36" i="15"/>
  <c r="J36" i="15" s="1"/>
  <c r="J35" i="15"/>
  <c r="R28" i="2"/>
  <c r="O15" i="2"/>
  <c r="O14" i="2" s="1"/>
  <c r="R84" i="2"/>
  <c r="O76" i="2"/>
  <c r="O75" i="2" s="1"/>
  <c r="R57" i="2"/>
  <c r="R31" i="2"/>
  <c r="E49" i="13"/>
  <c r="E48" i="13" s="1"/>
  <c r="E13" i="13" s="1"/>
  <c r="R50" i="2"/>
  <c r="R36" i="2"/>
  <c r="J47" i="15"/>
  <c r="R29" i="2"/>
  <c r="R25" i="2"/>
  <c r="J30" i="15"/>
  <c r="R24" i="2"/>
  <c r="R22" i="2"/>
  <c r="J76" i="2"/>
  <c r="J75" i="2" s="1"/>
  <c r="G91" i="2"/>
  <c r="G90" i="2" s="1"/>
  <c r="R91" i="2"/>
  <c r="R90" i="2" s="1"/>
  <c r="H76" i="2"/>
  <c r="H75" i="2" s="1"/>
  <c r="R89" i="2"/>
  <c r="K87" i="15"/>
  <c r="K89" i="15"/>
  <c r="G81" i="2"/>
  <c r="I76" i="2"/>
  <c r="I75" i="2" s="1"/>
  <c r="L56" i="2"/>
  <c r="J53" i="2"/>
  <c r="J52" i="2" s="1"/>
  <c r="K76" i="15"/>
  <c r="J79" i="15"/>
  <c r="G56" i="2"/>
  <c r="H53" i="2"/>
  <c r="H52" i="2" s="1"/>
  <c r="I53" i="2"/>
  <c r="I52" i="2" s="1"/>
  <c r="K73" i="15"/>
  <c r="J73" i="15" s="1"/>
  <c r="J72" i="15"/>
  <c r="G33" i="2"/>
  <c r="J48" i="15"/>
  <c r="J46" i="15"/>
  <c r="K44" i="15"/>
  <c r="J44" i="15" s="1"/>
  <c r="J43" i="15"/>
  <c r="K15" i="2"/>
  <c r="K14" i="2" s="1"/>
  <c r="J37" i="15"/>
  <c r="J25" i="15"/>
  <c r="K26" i="15"/>
  <c r="J26" i="15" s="1"/>
  <c r="K24" i="15"/>
  <c r="J24" i="15" s="1"/>
  <c r="J23" i="15"/>
  <c r="H15" i="2"/>
  <c r="H14" i="2" s="1"/>
  <c r="J20" i="15"/>
  <c r="K17" i="15"/>
  <c r="G18" i="2"/>
  <c r="R19" i="2"/>
  <c r="N15" i="2"/>
  <c r="N14" i="2" s="1"/>
  <c r="J15" i="2"/>
  <c r="J14" i="2" s="1"/>
  <c r="I15" i="2"/>
  <c r="I14" i="2" s="1"/>
  <c r="E70" i="13"/>
  <c r="E53" i="13" s="1"/>
  <c r="G53" i="13"/>
  <c r="G80" i="13" s="1"/>
  <c r="G97" i="13" s="1"/>
  <c r="E91" i="13"/>
  <c r="L16" i="2"/>
  <c r="R17" i="2"/>
  <c r="R16" i="2" s="1"/>
  <c r="K31" i="15"/>
  <c r="R26" i="2"/>
  <c r="L21" i="2"/>
  <c r="G54" i="2"/>
  <c r="R55" i="2"/>
  <c r="R54" i="2" s="1"/>
  <c r="H13" i="13"/>
  <c r="J53" i="15"/>
  <c r="K54" i="15"/>
  <c r="K42" i="15"/>
  <c r="J29" i="15"/>
  <c r="J40" i="15"/>
  <c r="L41" i="15"/>
  <c r="J41" i="15" s="1"/>
  <c r="J45" i="15"/>
  <c r="L63" i="15"/>
  <c r="R46" i="2"/>
  <c r="N53" i="2"/>
  <c r="N52" i="2" s="1"/>
  <c r="H60" i="13"/>
  <c r="H53" i="13" s="1"/>
  <c r="M15" i="15"/>
  <c r="M15" i="2"/>
  <c r="M14" i="2" s="1"/>
  <c r="L18" i="15"/>
  <c r="L18" i="2"/>
  <c r="L57" i="15"/>
  <c r="J57" i="15" s="1"/>
  <c r="R43" i="2"/>
  <c r="R38" i="2" s="1"/>
  <c r="L83" i="15"/>
  <c r="R72" i="2"/>
  <c r="R71" i="2" s="1"/>
  <c r="L71" i="2"/>
  <c r="L77" i="2"/>
  <c r="R78" i="2"/>
  <c r="R77" i="2" s="1"/>
  <c r="L88" i="15"/>
  <c r="R86" i="2"/>
  <c r="R81" i="2" s="1"/>
  <c r="L81" i="2"/>
  <c r="R88" i="2"/>
  <c r="K91" i="15"/>
  <c r="G87" i="2"/>
  <c r="G76" i="2" s="1"/>
  <c r="G75" i="2" s="1"/>
  <c r="L70" i="15"/>
  <c r="R51" i="2"/>
  <c r="F13" i="13"/>
  <c r="F80" i="13" s="1"/>
  <c r="F97" i="13" s="1"/>
  <c r="L54" i="15"/>
  <c r="M62" i="15"/>
  <c r="M73" i="15"/>
  <c r="P15" i="2"/>
  <c r="P14" i="2" s="1"/>
  <c r="G21" i="2"/>
  <c r="L49" i="15"/>
  <c r="R37" i="2"/>
  <c r="R33" i="2" s="1"/>
  <c r="K68" i="15"/>
  <c r="R49" i="2"/>
  <c r="L92" i="15"/>
  <c r="L90" i="15"/>
  <c r="L96" i="2"/>
  <c r="L91" i="2" s="1"/>
  <c r="L90" i="2" s="1"/>
  <c r="L96" i="15"/>
  <c r="M52" i="15"/>
  <c r="M54" i="15"/>
  <c r="G45" i="2"/>
  <c r="K96" i="15"/>
  <c r="R56" i="2" l="1"/>
  <c r="R53" i="2" s="1"/>
  <c r="R52" i="2" s="1"/>
  <c r="R21" i="2"/>
  <c r="R18" i="2"/>
  <c r="E82" i="13"/>
  <c r="E81" i="13" s="1"/>
  <c r="N99" i="2"/>
  <c r="K84" i="15"/>
  <c r="P99" i="2"/>
  <c r="M99" i="2"/>
  <c r="O99" i="2"/>
  <c r="K99" i="2"/>
  <c r="K22" i="15"/>
  <c r="J22" i="15" s="1"/>
  <c r="L53" i="2"/>
  <c r="L52" i="2" s="1"/>
  <c r="E80" i="13"/>
  <c r="G53" i="2"/>
  <c r="G52" i="2" s="1"/>
  <c r="H99" i="2"/>
  <c r="R87" i="2"/>
  <c r="R76" i="2" s="1"/>
  <c r="R75" i="2" s="1"/>
  <c r="J99" i="2"/>
  <c r="J76" i="15"/>
  <c r="K75" i="15"/>
  <c r="K74" i="15" s="1"/>
  <c r="I99" i="2"/>
  <c r="G15" i="2"/>
  <c r="G14" i="2" s="1"/>
  <c r="L50" i="15"/>
  <c r="J50" i="15" s="1"/>
  <c r="L42" i="15"/>
  <c r="J42" i="15" s="1"/>
  <c r="J49" i="15"/>
  <c r="J91" i="15"/>
  <c r="K92" i="15"/>
  <c r="J92" i="15" s="1"/>
  <c r="K90" i="15"/>
  <c r="L87" i="15"/>
  <c r="L89" i="15"/>
  <c r="J89" i="15" s="1"/>
  <c r="M14" i="15"/>
  <c r="M13" i="15" s="1"/>
  <c r="M12" i="15" s="1"/>
  <c r="M105" i="15" s="1"/>
  <c r="M16" i="15"/>
  <c r="R45" i="2"/>
  <c r="J88" i="15"/>
  <c r="K32" i="15"/>
  <c r="J32" i="15" s="1"/>
  <c r="J31" i="15"/>
  <c r="K95" i="15"/>
  <c r="J96" i="15"/>
  <c r="K97" i="15"/>
  <c r="L97" i="15"/>
  <c r="L95" i="15"/>
  <c r="L94" i="15" s="1"/>
  <c r="L93" i="15" s="1"/>
  <c r="L71" i="15"/>
  <c r="J71" i="15" s="1"/>
  <c r="J70" i="15"/>
  <c r="L84" i="15"/>
  <c r="L82" i="15"/>
  <c r="L64" i="15"/>
  <c r="J64" i="15" s="1"/>
  <c r="L62" i="15"/>
  <c r="J63" i="15"/>
  <c r="J54" i="15"/>
  <c r="J83" i="15"/>
  <c r="K69" i="15"/>
  <c r="J69" i="15" s="1"/>
  <c r="J68" i="15"/>
  <c r="L76" i="2"/>
  <c r="L75" i="2" s="1"/>
  <c r="L19" i="15"/>
  <c r="J19" i="15" s="1"/>
  <c r="L17" i="15"/>
  <c r="J18" i="15"/>
  <c r="L52" i="15"/>
  <c r="J52" i="15" s="1"/>
  <c r="K62" i="15"/>
  <c r="L15" i="2"/>
  <c r="L14" i="2" s="1"/>
  <c r="H80" i="13"/>
  <c r="H97" i="13" s="1"/>
  <c r="E97" i="13" l="1"/>
  <c r="J84" i="15"/>
  <c r="G99" i="2"/>
  <c r="R15" i="2"/>
  <c r="R14" i="2" s="1"/>
  <c r="R99" i="2" s="1"/>
  <c r="L99" i="2"/>
  <c r="J62" i="15"/>
  <c r="L86" i="15"/>
  <c r="L85" i="15" s="1"/>
  <c r="J87" i="15"/>
  <c r="K13" i="15"/>
  <c r="J97" i="15"/>
  <c r="J90" i="15"/>
  <c r="K86" i="15"/>
  <c r="L75" i="15"/>
  <c r="J82" i="15"/>
  <c r="J17" i="15"/>
  <c r="L13" i="15"/>
  <c r="L12" i="15" s="1"/>
  <c r="K94" i="15"/>
  <c r="J95" i="15"/>
  <c r="L74" i="15" l="1"/>
  <c r="J74" i="15" s="1"/>
  <c r="J75" i="15"/>
  <c r="J94" i="15"/>
  <c r="K93" i="15"/>
  <c r="J93" i="15" s="1"/>
  <c r="J13" i="15"/>
  <c r="K12" i="15"/>
  <c r="L105" i="15"/>
  <c r="K85" i="15"/>
  <c r="J85" i="15" s="1"/>
  <c r="J86" i="15"/>
  <c r="J12" i="15" l="1"/>
  <c r="K105" i="15"/>
  <c r="J105" i="15" s="1"/>
</calcChain>
</file>

<file path=xl/sharedStrings.xml><?xml version="1.0" encoding="utf-8"?>
<sst xmlns="http://schemas.openxmlformats.org/spreadsheetml/2006/main" count="1301" uniqueCount="552">
  <si>
    <t>2354000000</t>
  </si>
  <si>
    <t>(код бюджету)</t>
  </si>
  <si>
    <t>(грн.)</t>
  </si>
  <si>
    <t>Спеціальний фонд</t>
  </si>
  <si>
    <t>усього</t>
  </si>
  <si>
    <t>1</t>
  </si>
  <si>
    <t>2</t>
  </si>
  <si>
    <t>3</t>
  </si>
  <si>
    <t>4</t>
  </si>
  <si>
    <t>5</t>
  </si>
  <si>
    <t>6</t>
  </si>
  <si>
    <t/>
  </si>
  <si>
    <t>Інші субвенції з місцевого бюджету</t>
  </si>
  <si>
    <t>Х</t>
  </si>
  <si>
    <t>УСЬОГО</t>
  </si>
  <si>
    <t>X</t>
  </si>
  <si>
    <t>Субвенція з місцевого бюджету державному бюджету на виконання програм соціально-економічного розвитку регіонів</t>
  </si>
  <si>
    <t>0180</t>
  </si>
  <si>
    <t>9800</t>
  </si>
  <si>
    <t>3719800</t>
  </si>
  <si>
    <t>9770</t>
  </si>
  <si>
    <t>3719770</t>
  </si>
  <si>
    <t>МІЖБЮДЖЕТНІ ТРАНСФЕРТИ</t>
  </si>
  <si>
    <t>9000</t>
  </si>
  <si>
    <t>Резервний фонд місцевого бюджету</t>
  </si>
  <si>
    <t>0133</t>
  </si>
  <si>
    <t>8710</t>
  </si>
  <si>
    <t>3718710</t>
  </si>
  <si>
    <t>ІНША ДІЯЛЬНІСТЬ</t>
  </si>
  <si>
    <t>8000</t>
  </si>
  <si>
    <t>Керівництво і управління у відповідній сфері у містах (місті Києві), селищах, селах, територіальних громадах</t>
  </si>
  <si>
    <t>0111</t>
  </si>
  <si>
    <t>0160</t>
  </si>
  <si>
    <t>3710160</t>
  </si>
  <si>
    <t>ДЕРЖАВНЕ УПРАВЛІННЯ</t>
  </si>
  <si>
    <t>0100</t>
  </si>
  <si>
    <t>Фінансовий відділ Лисянської селищної ради</t>
  </si>
  <si>
    <t>3710000</t>
  </si>
  <si>
    <t>3700000</t>
  </si>
  <si>
    <t>0810</t>
  </si>
  <si>
    <t>ФIЗИЧНА КУЛЬТУРА I СПОРТ</t>
  </si>
  <si>
    <t>5000</t>
  </si>
  <si>
    <t>Інші заходи в галузі культури і мистецтва</t>
  </si>
  <si>
    <t>0829</t>
  </si>
  <si>
    <t>4082</t>
  </si>
  <si>
    <t>1014082</t>
  </si>
  <si>
    <t>Забезпечення діяльності інших закладів в галузі культури і мистецтва</t>
  </si>
  <si>
    <t>4081</t>
  </si>
  <si>
    <t>1014081</t>
  </si>
  <si>
    <t>Забезпечення діяльності палаців i будинків культури, клубів, центрів дозвілля та iнших клубних закладів</t>
  </si>
  <si>
    <t>0828</t>
  </si>
  <si>
    <t>4060</t>
  </si>
  <si>
    <t>1014060</t>
  </si>
  <si>
    <t>Забезпечення діяльності музеїв i виставок</t>
  </si>
  <si>
    <t>0824</t>
  </si>
  <si>
    <t>4040</t>
  </si>
  <si>
    <t>1014040</t>
  </si>
  <si>
    <t>Забезпечення діяльності бібліотек</t>
  </si>
  <si>
    <t>4030</t>
  </si>
  <si>
    <t>1014030</t>
  </si>
  <si>
    <t>КУЛЬТУРА I МИСТЕЦТВО</t>
  </si>
  <si>
    <t>4000</t>
  </si>
  <si>
    <t>Надання спеціалізованої освіти мистецькими школами</t>
  </si>
  <si>
    <t>0960</t>
  </si>
  <si>
    <t>1080</t>
  </si>
  <si>
    <t>1011080</t>
  </si>
  <si>
    <t>ОСВІТА</t>
  </si>
  <si>
    <t>1000</t>
  </si>
  <si>
    <t>1010160</t>
  </si>
  <si>
    <t>Відділ культури, молоді та спорту Лисянської селищної ради</t>
  </si>
  <si>
    <t>1010000</t>
  </si>
  <si>
    <t>1000000</t>
  </si>
  <si>
    <t>Виконання інвестиційних проектів в рамках здійснення заходів щодо соціально-економічного розвитку окремих територій</t>
  </si>
  <si>
    <t>0490</t>
  </si>
  <si>
    <t>7363</t>
  </si>
  <si>
    <t>0617363</t>
  </si>
  <si>
    <t>ЕКОНОМІЧНА ДІЯЛЬНІСТЬ</t>
  </si>
  <si>
    <t>7000</t>
  </si>
  <si>
    <t>Видатки, пов`язані з наданням підтримки внутрішньо переміщеним та/або евакуйованим особам у зв`язку із введенням воєнного стану</t>
  </si>
  <si>
    <t>1070</t>
  </si>
  <si>
    <t>3230</t>
  </si>
  <si>
    <t>0613230</t>
  </si>
  <si>
    <t>СОЦІАЛЬНИЙ ЗАХИСТ ТА СОЦІАЛЬНЕ ЗАБЕЗПЕЧЕННЯ</t>
  </si>
  <si>
    <t>3000</t>
  </si>
  <si>
    <t>0990</t>
  </si>
  <si>
    <t>Надання освіти за рахунок субвенції з державного бюджету місцевим бюджетам на надання державної підтримки особам з особливими освітніми потребами</t>
  </si>
  <si>
    <t>1200</t>
  </si>
  <si>
    <t>0611200</t>
  </si>
  <si>
    <t>Забезпечення діяльності інклюзивно-ресурсних центрів за рахунок освітньої субвенції</t>
  </si>
  <si>
    <t>1152</t>
  </si>
  <si>
    <t>0611152</t>
  </si>
  <si>
    <t>Забезпечення діяльності інклюзивно-ресурсних центрів за рахунок коштів місцевого бюджету</t>
  </si>
  <si>
    <t>1151</t>
  </si>
  <si>
    <t>0611151</t>
  </si>
  <si>
    <t>Інші програми та заходи у сфері освіти</t>
  </si>
  <si>
    <t>1142</t>
  </si>
  <si>
    <t>0611142</t>
  </si>
  <si>
    <t>Забезпечення діяльності інших закладів у сфері освіти</t>
  </si>
  <si>
    <t>1141</t>
  </si>
  <si>
    <t>0611141</t>
  </si>
  <si>
    <t>Надання позашкільної освіти закладами позашкільної освіти, заходи із позашкільної роботи з дітьми</t>
  </si>
  <si>
    <t>0611070</t>
  </si>
  <si>
    <t>Надання загальної середньої освіти закладами загальної середньої освіти за рахунок освітньої субвенції</t>
  </si>
  <si>
    <t>0921</t>
  </si>
  <si>
    <t>1031</t>
  </si>
  <si>
    <t>0611031</t>
  </si>
  <si>
    <t>Надання загальної середньої освіти закладами загальної середньої освіти за рахунок коштів місцевого бюджету</t>
  </si>
  <si>
    <t>1021</t>
  </si>
  <si>
    <t>0611021</t>
  </si>
  <si>
    <t>Надання дошкільної освіти</t>
  </si>
  <si>
    <t>0910</t>
  </si>
  <si>
    <t>1010</t>
  </si>
  <si>
    <t>0611010</t>
  </si>
  <si>
    <t>0610160</t>
  </si>
  <si>
    <t>Відділ освіти Лисянської селищної ради</t>
  </si>
  <si>
    <t>0610000</t>
  </si>
  <si>
    <t>0600000</t>
  </si>
  <si>
    <t>Інші заходи у сфері засобів масової інформації</t>
  </si>
  <si>
    <t>0830</t>
  </si>
  <si>
    <t>8420</t>
  </si>
  <si>
    <t>0218420</t>
  </si>
  <si>
    <t>Охорона та раціональне використання природних ресурсів</t>
  </si>
  <si>
    <t>0511</t>
  </si>
  <si>
    <t>8311</t>
  </si>
  <si>
    <t>0218311</t>
  </si>
  <si>
    <t>Заходи та роботи з територіальної оборони</t>
  </si>
  <si>
    <t>0380</t>
  </si>
  <si>
    <t>8240</t>
  </si>
  <si>
    <t>0218240</t>
  </si>
  <si>
    <t>Заходи з організації рятування на водах</t>
  </si>
  <si>
    <t>0320</t>
  </si>
  <si>
    <t>8120</t>
  </si>
  <si>
    <t>0218120</t>
  </si>
  <si>
    <t>Інші заходи, пов'язані з економічною діяльністю</t>
  </si>
  <si>
    <t>7693</t>
  </si>
  <si>
    <t>0217693</t>
  </si>
  <si>
    <t>Утримання та розвиток автомобільних доріг та дорожньої інфраструктури за рахунок коштів місцевого бюджету</t>
  </si>
  <si>
    <t>0456</t>
  </si>
  <si>
    <t>7461</t>
  </si>
  <si>
    <t>0217461</t>
  </si>
  <si>
    <t>0217363</t>
  </si>
  <si>
    <t>Розроблення схем планування та забудови територій (містобудівної документації)</t>
  </si>
  <si>
    <t>0443</t>
  </si>
  <si>
    <t>7350</t>
  </si>
  <si>
    <t>0217350</t>
  </si>
  <si>
    <t>Організація благоустрою населених пунктів</t>
  </si>
  <si>
    <t>0620</t>
  </si>
  <si>
    <t>6030</t>
  </si>
  <si>
    <t>0216030</t>
  </si>
  <si>
    <t>Інша діяльність, пов’язана з експлуатацією об’єктів житлово-комунального господарства</t>
  </si>
  <si>
    <t>6017</t>
  </si>
  <si>
    <t>0216017</t>
  </si>
  <si>
    <t>Забезпечення збору та вивезення сміття і відходів</t>
  </si>
  <si>
    <t>6014</t>
  </si>
  <si>
    <t>0216014</t>
  </si>
  <si>
    <t>Забезпечення діяльності водопровідно-каналізаційного господарства</t>
  </si>
  <si>
    <t>6013</t>
  </si>
  <si>
    <t>0216013</t>
  </si>
  <si>
    <t>ЖИТЛОВО-КОМУНАЛЬНЕ ГОСПОДАРСТВО</t>
  </si>
  <si>
    <t>6000</t>
  </si>
  <si>
    <t>Інші заходи у сфері соціального захисту і соціального забезпечення</t>
  </si>
  <si>
    <t>1090</t>
  </si>
  <si>
    <t>3242</t>
  </si>
  <si>
    <t>0213242</t>
  </si>
  <si>
    <t>0213230</t>
  </si>
  <si>
    <t>Надання пільг населенню (крім ветеранів війни і праці, військової служби, органів внутрішніх справ та громадян, які постраждали внаслідок Чорнобильської катастрофи), на оплату житлово-комунальних послуг</t>
  </si>
  <si>
    <t>1060</t>
  </si>
  <si>
    <t>3180</t>
  </si>
  <si>
    <t>0213180</t>
  </si>
  <si>
    <t>Компенсаційні виплати особам з інвалідністю на бензин, ремонт, технічне обслуговування автомобілів, мотоколясок і на транспортне обслуговування</t>
  </si>
  <si>
    <t>3171</t>
  </si>
  <si>
    <t>0213171</t>
  </si>
  <si>
    <t>Надання соціальних гарантій фізичним особам, які надають соціальні послуги громадянам похилого віку, особам з інвалідністю, дітям з інвалідністю, хворим, які не здатні до самообслуговування і потребують сторонньої допомоги</t>
  </si>
  <si>
    <t>3160</t>
  </si>
  <si>
    <t>0213160</t>
  </si>
  <si>
    <t>Видатки на поховання учасників бойових дій та осіб з інвалідністю внаслідок війни</t>
  </si>
  <si>
    <t>1030</t>
  </si>
  <si>
    <t>3090</t>
  </si>
  <si>
    <t>0213090</t>
  </si>
  <si>
    <t>Пільгове медичне обслуговування осіб, які постраждали внаслідок Чорнобильської катастрофи</t>
  </si>
  <si>
    <t>3050</t>
  </si>
  <si>
    <t>0213050</t>
  </si>
  <si>
    <t>Компенсаційні виплати на пільговий проїзд автомобільним транспортом окремим категоріям громадян</t>
  </si>
  <si>
    <t>3033</t>
  </si>
  <si>
    <t>0213033</t>
  </si>
  <si>
    <t>Надання пільг окремим категоріям громадян з оплати послуг зв'язку</t>
  </si>
  <si>
    <t>3032</t>
  </si>
  <si>
    <t>0213032</t>
  </si>
  <si>
    <t>Первинна медична допомога населенню, що надається центрами первинної медичної (медико-санітарної) допомоги</t>
  </si>
  <si>
    <t>0726</t>
  </si>
  <si>
    <t>2111</t>
  </si>
  <si>
    <t>0212111</t>
  </si>
  <si>
    <t>Багатопрофільна стаціонарна медична допомога населенню</t>
  </si>
  <si>
    <t>0731</t>
  </si>
  <si>
    <t>2010</t>
  </si>
  <si>
    <t>0212010</t>
  </si>
  <si>
    <t>ОХОРОНА ЗДОРОВ’Я</t>
  </si>
  <si>
    <t>2000</t>
  </si>
  <si>
    <t>0210160</t>
  </si>
  <si>
    <t>Виконавчий комітет Лисянської селищної ради</t>
  </si>
  <si>
    <t>0210000</t>
  </si>
  <si>
    <t>0200000</t>
  </si>
  <si>
    <t>16</t>
  </si>
  <si>
    <t>15</t>
  </si>
  <si>
    <t>14</t>
  </si>
  <si>
    <t>13</t>
  </si>
  <si>
    <t>12</t>
  </si>
  <si>
    <t>11</t>
  </si>
  <si>
    <t>10</t>
  </si>
  <si>
    <t>9</t>
  </si>
  <si>
    <t>8</t>
  </si>
  <si>
    <t>7</t>
  </si>
  <si>
    <t>комунальні послуги та енергоносії</t>
  </si>
  <si>
    <t>оплата
праці</t>
  </si>
  <si>
    <t>видатки
розвитку</t>
  </si>
  <si>
    <t>з них</t>
  </si>
  <si>
    <t>видатки споживання</t>
  </si>
  <si>
    <t>у тому числі бюджет розвитку</t>
  </si>
  <si>
    <t>Разом</t>
  </si>
  <si>
    <t>Загальний фонд</t>
  </si>
  <si>
    <t>Найменування
головного розпорядника коштів місцевого бюджету/
відповідального виконавця, найменування бюджетної
програми згідно з Типовою програмною класифікацією
видатків та кредитування місцевого бюджету</t>
  </si>
  <si>
    <r>
      <rPr>
        <sz val="5"/>
        <color indexed="8"/>
        <rFont val="Times New Roman"/>
        <family val="1"/>
        <charset val="204"/>
      </rPr>
      <t>Код Функціональної класифікації видатків та кредитування бюджету</t>
    </r>
  </si>
  <si>
    <r>
      <rPr>
        <sz val="5"/>
        <color indexed="8"/>
        <rFont val="Times New Roman"/>
        <family val="1"/>
        <charset val="204"/>
      </rPr>
      <t>Код Типової програмної класифікації видатків та кредитування місцевого бюджету</t>
    </r>
  </si>
  <si>
    <r>
      <rPr>
        <sz val="5"/>
        <color indexed="8"/>
        <rFont val="Times New Roman"/>
        <family val="1"/>
        <charset val="204"/>
      </rPr>
      <t>Код Програмної класифікації видатків та кредитування місцевого бюджету</t>
    </r>
  </si>
  <si>
    <t>РОЗПОДІЛ</t>
  </si>
  <si>
    <t>Секретар</t>
  </si>
  <si>
    <t>Олександр МАКУШЕНКО</t>
  </si>
  <si>
    <t>0217691</t>
  </si>
  <si>
    <t>Виконання заходів за рахунок цільових фондів, утворених Верховною Радою Автономної Республіки Крим, органами місцевого самоврядування і місцевими органами виконавчої влади і фондів, утворених Верховною Радою Автономної Республіки Крим, органами місцевого самоврядування і місцевими органами виконавчої влади</t>
  </si>
  <si>
    <t xml:space="preserve">                                                                                                                                                                                                                                                                                                                                                                                                                                                                                                                                                                                                                          </t>
  </si>
  <si>
    <t>Проведення навчально-тренувальних зборів і змагань з олімпійських видів спорту</t>
  </si>
  <si>
    <t>Ліквідація іншого забруднення навколищшнього природного середовища</t>
  </si>
  <si>
    <t>0217540</t>
  </si>
  <si>
    <t xml:space="preserve">Реалізація заходів, спрямованих на підвищення доступності широкосмугового доступу до Інтернету в сільській місцевості </t>
  </si>
  <si>
    <t>Додаток №1</t>
  </si>
  <si>
    <t>ДОХОДИ</t>
  </si>
  <si>
    <t>Код</t>
  </si>
  <si>
    <t>Найменування згідно
 з Класифікацією доходів бюджету</t>
  </si>
  <si>
    <t>Усього</t>
  </si>
  <si>
    <t>Загальний
фонд</t>
  </si>
  <si>
    <t>у тому числі
бюджет
розвитку</t>
  </si>
  <si>
    <t>10000000</t>
  </si>
  <si>
    <t>Податкові надходження  </t>
  </si>
  <si>
    <t>11000000</t>
  </si>
  <si>
    <t>Податки на доходи, податки на прибуток, податки на збільшення ринкової вартості  </t>
  </si>
  <si>
    <t>11010000</t>
  </si>
  <si>
    <t>Податок та збір на доходи фізичних осіб</t>
  </si>
  <si>
    <t>11010100</t>
  </si>
  <si>
    <t>Податок на доходи фізичних осіб, що сплачується податковими агентами, із доходів платника податку у вигляді заробітної плати</t>
  </si>
  <si>
    <t>Податок на доходи фізичних осіб, що сплачується податковими агентами, із доходів платника податку інших ніж заробітна плата</t>
  </si>
  <si>
    <t>Податок на доходи фізичних осіб, що сплачується фізичними особами за результатами річного декларування</t>
  </si>
  <si>
    <t>13000000</t>
  </si>
  <si>
    <t>Рентна плата та плата за використання інших природних ресурсів</t>
  </si>
  <si>
    <t>13010000</t>
  </si>
  <si>
    <t>Рентна плата за спеціальне використання лісових ресурсів</t>
  </si>
  <si>
    <t>13010100</t>
  </si>
  <si>
    <t>Рентна плата за спеціальне використання лісових ресурсів в частині деревини, заготовленої в порядку рубок головного користування</t>
  </si>
  <si>
    <t>13010200</t>
  </si>
  <si>
    <t>Рентна плата за спеціальне використання лісових ресурсів (крім рентної плати за спеціальне використання лісових ресурсів в частині деревини, заготовленої в порядку рубок головного користування)</t>
  </si>
  <si>
    <t>13030000</t>
  </si>
  <si>
    <t>Рентна плата за користування надрами загальнодержавного значення</t>
  </si>
  <si>
    <t>13030100</t>
  </si>
  <si>
    <t>Рентна плата за користування надрами для видобування інших корисних копалин загальнодержавного значення</t>
  </si>
  <si>
    <t>14000000</t>
  </si>
  <si>
    <t>Внутрішні податки на товари та послуги  </t>
  </si>
  <si>
    <t>14020000</t>
  </si>
  <si>
    <t>Акцизний податок з вироблених в Україні підакцизних товарів (продукції)</t>
  </si>
  <si>
    <t>14021900</t>
  </si>
  <si>
    <t>Пальне</t>
  </si>
  <si>
    <t>14030000</t>
  </si>
  <si>
    <t>Акцизний податок з ввезених на митну територію України підакцизних товарів (продукції) </t>
  </si>
  <si>
    <t>14031900</t>
  </si>
  <si>
    <t>14040000</t>
  </si>
  <si>
    <t>Акцизний податок з реалізації суб’єктами господарювання роздрібної торгівлі підакцизних товарів</t>
  </si>
  <si>
    <t>14040100</t>
  </si>
  <si>
    <t>Акцизний податок з реалізації виробниками та/або імпортерами, у тому числі в роздрібній торгівлі тютюнових виробів, тютюну та промислових замінників тютюну, рідин, що використовуються в електронних сигаретах, що оподатковується згідно з підпунктом 213.1.14 пункту 213.1 статті 213 Податкового кодексу України</t>
  </si>
  <si>
    <t>14040200</t>
  </si>
  <si>
    <t>Акцизний податок з реалізації суб’єктами господарювання роздрібної торгівлі підакцизних товарів (крім тих, що оподатковуються згідно з підпунктом 213.1.14 пункту 213.1 статті 213 Податкового кодексу України)</t>
  </si>
  <si>
    <t>18000000</t>
  </si>
  <si>
    <t>Місцеві податки та збори, що сплачуються (перераховуються) згідно з Податковим кодексом України</t>
  </si>
  <si>
    <t>18010000</t>
  </si>
  <si>
    <t>Податок на майно</t>
  </si>
  <si>
    <t>18010100</t>
  </si>
  <si>
    <t>Податок на нерухоме майно, відмінне від земельної ділянки, сплачений юридичними особами, які є власниками об`єктів житлової нерухомості</t>
  </si>
  <si>
    <t>18010200</t>
  </si>
  <si>
    <t>Податок на нерухоме майно, відмінне від земельної ділянки, сплачений фізичними особами, які є власниками об`єктів житлової нерухомості</t>
  </si>
  <si>
    <t>18010300</t>
  </si>
  <si>
    <t>Податок на нерухоме майно, відмінне від земельної ділянки, сплачений фізичними особами, які є власниками об`єктів нежитлової нерухомості</t>
  </si>
  <si>
    <t>18010400</t>
  </si>
  <si>
    <t>Податок на нерухоме майно, відмінне від земельної ділянки, сплачений  юридичними особами, які є власниками об`єктів нежитлової нерухомості</t>
  </si>
  <si>
    <t>18010500</t>
  </si>
  <si>
    <t>Земельний податок з юридичних осіб</t>
  </si>
  <si>
    <t>18010600</t>
  </si>
  <si>
    <t>Орендна плата з юридичних осіб</t>
  </si>
  <si>
    <t>18010700</t>
  </si>
  <si>
    <t>Земельний податок з фізичних осіб</t>
  </si>
  <si>
    <t>18010900</t>
  </si>
  <si>
    <t>Орендна плата з фізичних осіб</t>
  </si>
  <si>
    <t>18050000</t>
  </si>
  <si>
    <t>Єдиний податок  </t>
  </si>
  <si>
    <t>18050300</t>
  </si>
  <si>
    <t>Єдиний податок з юридичних осіб </t>
  </si>
  <si>
    <t>18050400</t>
  </si>
  <si>
    <t>Єдиний податок з фізичних осіб </t>
  </si>
  <si>
    <t>18050500</t>
  </si>
  <si>
    <t>Єдиний податок з сільськогосподарських товаровиробників,  у яких частка сільськогосподарського товаровиробництва за попередній податковий (звітний) рік дорівнює або перевищує 75 відсотків</t>
  </si>
  <si>
    <t>19000000</t>
  </si>
  <si>
    <t>Інші податки та збори </t>
  </si>
  <si>
    <t>19010000</t>
  </si>
  <si>
    <t>Екологічний податок </t>
  </si>
  <si>
    <t>19010100</t>
  </si>
  <si>
    <t>Екологічний податок, який справляється за викиди в атмосферне повітря забруднюючих речовин стаціонарними джерелами забруднення (за винятком викидів в атмосферне повітря двоокису вуглецю)</t>
  </si>
  <si>
    <t>19010200</t>
  </si>
  <si>
    <t>Надходження від скидів забруднюючих речовин безпосередньо у водні об`єкти </t>
  </si>
  <si>
    <t>19010300</t>
  </si>
  <si>
    <t>Надходження від розміщення відходів у спеціально відведених для цього місцях чи на об`єктах, крім розміщення окремих видів відходів як вторинної сировини </t>
  </si>
  <si>
    <t>20000000</t>
  </si>
  <si>
    <t>Неподаткові надходження  </t>
  </si>
  <si>
    <t>21000000</t>
  </si>
  <si>
    <t>Доходи від власності та підприємницької діяльності  </t>
  </si>
  <si>
    <t>21080000</t>
  </si>
  <si>
    <t>Інші надходження  </t>
  </si>
  <si>
    <t>21081100</t>
  </si>
  <si>
    <t>Адміністративні штрафи та інші санкції </t>
  </si>
  <si>
    <t>21081700</t>
  </si>
  <si>
    <t>Плата за встановлення земельного сервітуту</t>
  </si>
  <si>
    <t>22000000</t>
  </si>
  <si>
    <t>Адміністративні збори та платежі, доходи від некомерційної господарської діяльності </t>
  </si>
  <si>
    <t>22010000</t>
  </si>
  <si>
    <t>Плата за надання адміністративних послуг</t>
  </si>
  <si>
    <t>22012500</t>
  </si>
  <si>
    <t>Плата за надання інших адміністративних послуг</t>
  </si>
  <si>
    <t>22012600</t>
  </si>
  <si>
    <t>Адміністративний збір за державну реєстрацію речових прав на нерухоме майно та їх обтяжень</t>
  </si>
  <si>
    <t>22080000</t>
  </si>
  <si>
    <t>22080400</t>
  </si>
  <si>
    <t>Надходження від орендної плати за користування майновим комплексом та іншим майном, що перебуває в комунальній власності</t>
  </si>
  <si>
    <t>22090000</t>
  </si>
  <si>
    <t>Державне мито  </t>
  </si>
  <si>
    <t>22090100</t>
  </si>
  <si>
    <t>Державне мито, що сплачується за місцем розгляду та оформлення документів, у тому числі за оформлення документів на спадщину і дарування  </t>
  </si>
  <si>
    <t>22090200</t>
  </si>
  <si>
    <t>Державне мито, не віднесене до інших категорій  </t>
  </si>
  <si>
    <t>22090400</t>
  </si>
  <si>
    <t>Державне мито, пов`язане з видачею та оформленням закордонних паспортів (посвідок) та паспортів громадян України  </t>
  </si>
  <si>
    <t>25000000</t>
  </si>
  <si>
    <t>Власні надходження бюджетних установ  </t>
  </si>
  <si>
    <t>25010000</t>
  </si>
  <si>
    <t>Надходження від плати за послуги, що надаються бюджетними установами згідно із законодавством </t>
  </si>
  <si>
    <t>25010100</t>
  </si>
  <si>
    <t>Плата за послуги, що надаються бюджетними установами згідно з їх основною діяльністю </t>
  </si>
  <si>
    <t>25010300</t>
  </si>
  <si>
    <t>Плата за оренду майна бюджетних установ, що здійснюється відповідно до Закону України «Про оренду державного та комунального майна»</t>
  </si>
  <si>
    <t>25020000</t>
  </si>
  <si>
    <t>Інші джерела власних надходжень бюджетних установ  </t>
  </si>
  <si>
    <t>25020200</t>
  </si>
  <si>
    <t>Надходження, що отримають бюджетні установи від підприємств, організацій, фізичних осіб та від інших бюджетних установ для виконання цільових заходів, у тому числі заходів з відчуження для суспільних потреб земельних ділянок та розміщених на них інших об`єктів нерухомого майна, що перебувають у приватній власності фізичних або юридичних осіб</t>
  </si>
  <si>
    <t>30000000</t>
  </si>
  <si>
    <t>Доходи від операцій з капіталом  </t>
  </si>
  <si>
    <t>33000000</t>
  </si>
  <si>
    <t>Кошти від продажу землі і нематеріальних активів </t>
  </si>
  <si>
    <t>33010000</t>
  </si>
  <si>
    <t>Кошти від продажу землі  </t>
  </si>
  <si>
    <t>33010500</t>
  </si>
  <si>
    <t>Кошти від викупу земельних ділянок сільськогосподарського призначення державної та комунальної власності, передбачених пунктом 6(1) розділу Х «Перехідні положення» Земельного кодексу України</t>
  </si>
  <si>
    <t>Усього доходів
(без урахування міжбюджетних трансфертів)</t>
  </si>
  <si>
    <t>40000000</t>
  </si>
  <si>
    <t>Офіційні трансферти  </t>
  </si>
  <si>
    <t>41000000</t>
  </si>
  <si>
    <t>Від органів державного управління  </t>
  </si>
  <si>
    <t>41020000</t>
  </si>
  <si>
    <t>Дотації з державного бюджету місцевим бюджетам</t>
  </si>
  <si>
    <t>41020100</t>
  </si>
  <si>
    <t>Базова дотація</t>
  </si>
  <si>
    <t>Додаткова дотація з державного бюджету місцевим бюджетам на здійснення повноважень органів місцевого самоврядування на деокупованих, тимчасово окупованих та інших територіях
України, що зазнали негативного впливу у зв'язку з повномасштабною збройною агресією Російської Федерації</t>
  </si>
  <si>
    <t>41030000</t>
  </si>
  <si>
    <t>Субвенції з державного бюджету місцевим бюджетам</t>
  </si>
  <si>
    <t>41033900</t>
  </si>
  <si>
    <t>Освітня субвенція з державного бюджету місцевим бюджетам</t>
  </si>
  <si>
    <t>41050000</t>
  </si>
  <si>
    <t>Субвенції з місцевих бюджетів іншим місцевим бюджетам</t>
  </si>
  <si>
    <t>41051000</t>
  </si>
  <si>
    <t>Субвенція з місцевого бюджету на здійснення переданих видатків у сфері освіти за рахунок коштів освітньої субвенції</t>
  </si>
  <si>
    <t>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t>
  </si>
  <si>
    <t>Субвенція з місцевого бюджету за рахунок залишку коштів субвенції на надання державної підтримки особам з особливими освітніми потребами, що утворився на початок бюджетного періоду</t>
  </si>
  <si>
    <t>41053900</t>
  </si>
  <si>
    <t>Разом доходів</t>
  </si>
  <si>
    <t>0218313</t>
  </si>
  <si>
    <t>0513</t>
  </si>
  <si>
    <t xml:space="preserve">Співфінансування заходів, що реалізуються за рахунок освітньої субвенції з державного бюджету місцевим бюджетам ( за спеціальним фондом державного бюджету) </t>
  </si>
  <si>
    <t>Інші заходи громадського порядку та безпеки</t>
  </si>
  <si>
    <t>"Про бюджет Лисянської селищної територіальної громади на 2024 рік" (2354000000)</t>
  </si>
  <si>
    <t>Податок на доходи фізичних осіб у вигляді мінімального податкового зобов’язання, що підлягає сплаті фізичними особами</t>
  </si>
  <si>
    <t>Кошти гарантійного та реєстраційного внесків, що визначені Законом України "Про оренду державного та комунального майна”, які підлягають перерахуванню оператором електронного майданчика до відповідного бюджету</t>
  </si>
  <si>
    <t>Додаток №2</t>
  </si>
  <si>
    <t>Додаток № 4</t>
  </si>
  <si>
    <t>1. Показники міжбюджетних трансфертів з інших бюджетів</t>
  </si>
  <si>
    <t>Код Класифікації доходу бюджету /
Код бюджету</t>
  </si>
  <si>
    <t xml:space="preserve">Найменування трансферту /
Найменування бюджету – надавача міжбюджетного трансферту
</t>
  </si>
  <si>
    <t>І. Трансферти до загального фонду бюджету</t>
  </si>
  <si>
    <t>9900000000</t>
  </si>
  <si>
    <t>Державний бюджет України</t>
  </si>
  <si>
    <t>2310000000</t>
  </si>
  <si>
    <t>Обласний бюджет Черкаської області</t>
  </si>
  <si>
    <t>у тому числі:</t>
  </si>
  <si>
    <t>Відшкодування витрат на медичне обслуговування громадян, які постраждали внаслідок Чорнобильської катастрофи</t>
  </si>
  <si>
    <t>Виплата щомісячної фінансової допомоги (стипендії) політичним в’язням і репресованим, які проживають на території області</t>
  </si>
  <si>
    <t>Поховання учасників бойових дій та осіб з інвалідністю внаслідок війни</t>
  </si>
  <si>
    <t>Виплата одноразової грошової допомоги в розмірі 50 тис грн членам сімей осіб, смерть яких пов’язана з проведенням АТО/ООС, здійсненням заходів, необхідних для забезпечення оборони України, захисту безпеки населення та інтересів держави у зв’язку з військовою агресією Російської Федерації проти України</t>
  </si>
  <si>
    <t>Виплата обласних стипендій переможцям ІІІ етапу Всеукраїнських учнівських олімпіад з базових дисциплін</t>
  </si>
  <si>
    <t>Бюджет Бужанської сільської територіальної громади</t>
  </si>
  <si>
    <t>Фінансування  Центру надання соціальних послуг Лисянської селищної ради відповідно до частки наданих послуг комунальним закладом</t>
  </si>
  <si>
    <t>Трудовий архів</t>
  </si>
  <si>
    <t>Заробітна плата з нарахуваннями начальника відділу містобудування архітектури соціально-економічного розвитку інфраструктури та цивільного захисту виконавчого комітету Лисянської селищної ради, в зв’язку з наданням послуг Бужанській сільській тг</t>
  </si>
  <si>
    <t>Фінансування КУ «Інклюзивно-ресурсного центру» Лисянської селищної ради Черкаської області для проведення комплексної психолого-педагогічної оцінки розвитку дитини, надання психолого-педагогічної допомоги та забезпечення системного кваліфікованого супроводження тощо</t>
  </si>
  <si>
    <t>2353400000</t>
  </si>
  <si>
    <t>Бюджет Водяницької сільської територіальної громади</t>
  </si>
  <si>
    <t>2355700000</t>
  </si>
  <si>
    <t>Бюджет Виноградської сільської територіальної громади</t>
  </si>
  <si>
    <t>Заробітна плата з нарахуваннями начальника відділу містобудування архітектури соціально-економічного розвитку інфраструктури та цивільного захисту виконавчого комітету Лисянської селищної ради, в зв’язку з наданням послуг Виноградській сільській тг</t>
  </si>
  <si>
    <t>ІІ. Трансферти до спеціального фонду бюджету</t>
  </si>
  <si>
    <t>Придбання обладнання для роти охорони</t>
  </si>
  <si>
    <t>УСЬОГО за розділами І, ІІ, у тому числі:</t>
  </si>
  <si>
    <t>загальний фонд</t>
  </si>
  <si>
    <t>спеціальний фонд</t>
  </si>
  <si>
    <t>2. Показники міжбюджетних трансфертів іншим бюджетам</t>
  </si>
  <si>
    <t xml:space="preserve">Код Програмної класифікації видатків та кредитування місцевого бюджету /
Код бюджету
</t>
  </si>
  <si>
    <t>Код типової програмної класифікації видатків та кредитування місцевого бюджету</t>
  </si>
  <si>
    <t xml:space="preserve">Найменування трансферту /
Найменування бюджету – отримувача міжбюджетного трансферту
</t>
  </si>
  <si>
    <t>І. Трансферти із загального фонду бюджету</t>
  </si>
  <si>
    <t>Бюджет Нововоронцовської селищної територіальної громади</t>
  </si>
  <si>
    <t>Виконання програми підвищення ефективності забезпечення доступу до правосуддя в Лисянському районному суді Черкаської області на 2022-2025 р.р.</t>
  </si>
  <si>
    <t>Виконання програми функціонування та розвитку системи цивільного захисту, забезпечення пожежної та техногенної безпеки Лисянської селищної територіальної громади на 2022-2026 роки</t>
  </si>
  <si>
    <t>Виконання програми  надання шефської допомоги, фінансування заходів, спрямованих на підвищення рівня бойової готовності військових частин Збройних Сил України, Національної гвардії України, Державної прикордонної служби України, територіальних центрів комплектування та соціальної підтримки та інших заходів територіальної оборони на 2023 рік</t>
  </si>
  <si>
    <t>Виконання програми протидії тероризму на території Лисянської територіальної громади на 2021-2025 роки</t>
  </si>
  <si>
    <t>ІІ. Трансферти із спеціального фонду бюджету</t>
  </si>
  <si>
    <t>Придбання шкільних автобусів (на умовах співфінансування)</t>
  </si>
  <si>
    <t>Виконання програми розвитку територіальної оборони Лисянської селищної ради Звенигородського району для військової частини А 7325 на 2022-2023 роки</t>
  </si>
  <si>
    <t>Виконання програми фінансової підтримки Звенигородського районного територіального центру комплектування та соціальної підтримки на 2023-2024 роки</t>
  </si>
  <si>
    <t>Виконання програми покращення надання адміністративних послуг в територіальному сервісному центрі № 7143 Регіонального сервісного центру ГСЦ МВС в Черкаській області в 2023-2025 роках</t>
  </si>
  <si>
    <t>УСЬОГО  за розділами І, ІІ, у тому числі:</t>
  </si>
  <si>
    <t>в редакції рішення селищної ради  від 03.10.2023  №45-1/VIII</t>
  </si>
  <si>
    <t>Найменування
місцевої/регіональної програми</t>
  </si>
  <si>
    <t>Дата та номер документа, яким затверджено місцеву регіональну програму</t>
  </si>
  <si>
    <t>Комплексна програма “Турбота” на 2023 - 2025 роки</t>
  </si>
  <si>
    <t>Рішення сесії від 22.12.2022 № 32-20/VIII</t>
  </si>
  <si>
    <t>Програма "Соціального захисту та підтримки внутрішньо переміщених та/або евакуйованих осіб у зв'язку із введенням воєнного стану на 2022-2024 роки"</t>
  </si>
  <si>
    <t>рішення сесії від 14.09.2022 № 28-2/VIIІ</t>
  </si>
  <si>
    <t>Комплексна програма соціального захисту та підтримки ветеранів війни, членів сімей загиблих (померлих) ветеранів війни, членів сімей загиблих (померлих), зниклих безвісти Захисників та Захисниць України на 2023-2025 роки</t>
  </si>
  <si>
    <t>Рішення  сесії Лисянської селищної ради від 22.08.2023 № 44-3/VIII</t>
  </si>
  <si>
    <t>Програма розвитку водопровідно-каналізаційного господарства "КП "Водо-канал" на 2020-2025 роки</t>
  </si>
  <si>
    <t>рішення сесії від 12.02.2020 № 62-18/VII</t>
  </si>
  <si>
    <t>Програма благоустрою населених пунктів Лисянської територіальної громади на 2022-2027 роки</t>
  </si>
  <si>
    <t>рішення сесії від 21.12.2021 № 23-4/VIII</t>
  </si>
  <si>
    <t>Програма підтримки регіонів, найбільш постраждалих внаслідок агресії російської федерації, на 2023-2025 роки</t>
  </si>
  <si>
    <t>рішення сесії від 04.08.2023 № 43-2/VIII</t>
  </si>
  <si>
    <t xml:space="preserve">Програма організації рятування людей на водних об’єктах
</t>
  </si>
  <si>
    <t>Програма надання шефської допомоги, фінансування заходів, спрямованих на підвищення рівня бойової готовності військових частин Збройних Сил України, Національної гвардії України, Державної прикордонної служби України, територіальних центрів комплектування та соціальної підтримки та інших заходів територіальної оборони на 2023 рік</t>
  </si>
  <si>
    <t>рішення сесії від 16.02.2023 р.№33-3/VIIІ</t>
  </si>
  <si>
    <t>Програма розвитку фізичної культури та спорту Лисянської територіальної громади на 2023-2025 роки</t>
  </si>
  <si>
    <t>рішення сесії від 16.02.2023 № 33-2/VIIІ</t>
  </si>
  <si>
    <t>Програма протидії тероризму на території Лисянської територіальної громади на 2021-2025 роки</t>
  </si>
  <si>
    <t>рішення сесії від 30.03.2021   № 8-23/VIII</t>
  </si>
  <si>
    <t>Програма розвитку територіальної оборони Лисянської селищної ради Звенигородського району для військової частини А 7325 на 2022-2023 роки</t>
  </si>
  <si>
    <t>Рішення селищної ради від 25.01.2022 №24-10/VIIІ</t>
  </si>
  <si>
    <t>Програма підвищення ефективності забезпечення доступу до правосуддя в Лисянському районному суді Черкаської області на 2022-2025 р.р.</t>
  </si>
  <si>
    <t>Рішення селищної ради від 22.12.2022 № 32-4/VIIІ</t>
  </si>
  <si>
    <t>Програма функціонування та розвитку системи цивільного захисту, забезпечення пожежної та техногенної безпеки Лисянської селищної територіальної громади на 2022-2026 роки</t>
  </si>
  <si>
    <t>Рішення селищної ради від 21.12.2021 № 23-13/VIIІ</t>
  </si>
  <si>
    <t>Програма покращення надання адміністративних послуг в територіальному сервісному центрі № 7143 Регіонального сервісного центру ГСЦ МВС в Черкаській області в 2023-2025 роках</t>
  </si>
  <si>
    <t>Рішення селищної ради від 05.04.2023 № 34-4/VIIІ</t>
  </si>
  <si>
    <t>рішення сесії від 21.12.2023 № /VIII</t>
  </si>
  <si>
    <t xml:space="preserve">Програма  економічного та соціального розвитку Лисянської територіальної громади на 2024 рік	</t>
  </si>
  <si>
    <t>Програма надання шефської допомоги, фінансування заходів, спрямованих на підвищення рівня бойової готовності військових частин Збройних Сил України, Національної гвардії України, Державної прикордонної служби України, територіальних центрів комплектування та соціальної підтримки та інших заходів територіальної оборони на 2024 рік</t>
  </si>
  <si>
    <t>Фінансування  ЦНАП Лисянської селищної ради в частині надання адміністративних послуг з оформлення та видачі документів, що підтверджують громадянство України та для виїзду за кордон з безкоштовним електронним носієм або паспорта громадянина у формі картки</t>
  </si>
  <si>
    <t>Програма розвитку системи надання адміністративних послуг з оформлення та видачі паспортних документів у Центрі надання адміністративних послуг Лисянської селищної ради на 2024 - 2028 роки</t>
  </si>
  <si>
    <t>Додаток № 3</t>
  </si>
  <si>
    <t>Ліквідація іншого забруднення навколишнього природного середовища</t>
  </si>
  <si>
    <t>0611271</t>
  </si>
  <si>
    <t>до  рішення Лисянської селищної ради від  21.12.2023 № 48-12/VIII</t>
  </si>
  <si>
    <t>до рішення Лисянської селищної ради від 21.12.2023 № 48-12/VIII</t>
  </si>
  <si>
    <t>до рішення Лисянської селищної ради від 21/12/2023 № 48-12/VIII</t>
  </si>
  <si>
    <t>Програма відшкодування компенсації за перевезення окремих пільгових категорій громадян на приміських та міському автобусних маршрутах загального користування, що проходять в межах Лисянської селищної ради (ОТГ) на 2024-2026 роки</t>
  </si>
  <si>
    <t>Програма підтримки заходів з мобілізаційної підготовки та територіальної оборони Лисянської територіальної громади на  2024-2026 роки</t>
  </si>
  <si>
    <t>рішення сесії від 21.12.2023 № 48-9/VIII</t>
  </si>
  <si>
    <t>рішення сесії від 21.12.2023 № 48-27/VIII</t>
  </si>
  <si>
    <t>рішення сесії від 21.12.2023 № 48-28/VIII</t>
  </si>
  <si>
    <t>бюджету Лисянської селищної територіальної громади на 2025 рік</t>
  </si>
  <si>
    <t>видатків бюджету Лисянської селищної територіальної громади на 2025 рік</t>
  </si>
  <si>
    <t>Міжбюджетні трансферти на 2025 рік</t>
  </si>
  <si>
    <t>Розподіл витрат бюджету Лисянської селищної територіальної громади на реалізацію місцевих/регіональних програм у 2025 році</t>
  </si>
  <si>
    <t>Програма підтримки комунального некомерційного підприємства «Лисянська територіальна лікарня» Лисянської селищної ради Звенигородського району Черкаської області на 2025 рік</t>
  </si>
  <si>
    <t>Програма розвитку первинної медико-санітарної допомоги в Лисянській об’єднаній територіальній громаді та підтримки комунального некомерційного підприємства «Лисянський  центр первинної медико-санітарної допомоги» Лисянської селищної ради на 2025 рік</t>
  </si>
  <si>
    <t xml:space="preserve">Програма  економічного та соціального розвитку Лисянської територіальної громади на 2025 рік	</t>
  </si>
  <si>
    <t>Захист Вітчизнт</t>
  </si>
  <si>
    <t>Бюджет Стеблівської селищної територіальної громади</t>
  </si>
  <si>
    <t>Фінансування  витрат, пов’язаних із проведенням навчання Захист Вітчизни</t>
  </si>
  <si>
    <t>рішення сесії від 24.12.2024 № 61-7/VIII</t>
  </si>
  <si>
    <t>рішення сесії від 24.12.2024 № 61-6/VIII</t>
  </si>
  <si>
    <t>Програма "Соціального захисту та підтримки внутрішньо переміщених та/або евакуйованих осіб у зв'язку із введенням воєнного стану на 2025-2027 роки"</t>
  </si>
  <si>
    <t>рішення сесії від 05.12.2024 № 60-7/VIIІ</t>
  </si>
  <si>
    <t>рішення сесії від 24.12.2024 № 61-8/VIII</t>
  </si>
  <si>
    <t>Програма "Збереження архівних фондів та документів тимчасового зберігання по Трудовому архіву Лисянської селищної ради на 2025-2027 роки"</t>
  </si>
  <si>
    <t>рішення сесії від 05.12.2024 № 60-6/VIII</t>
  </si>
  <si>
    <t>Програма "Шкільний автобус" на 2025-2027 роки</t>
  </si>
  <si>
    <t>рішення сесії від 05.12.2024 № 60-28/VIII</t>
  </si>
  <si>
    <t>Програма відзначення державних та професійних свят, знаменних і пам'ятних дат в історії України та Лисянщини, традиційних народних св'ят, вшанування пам'яті та інших заходів на території Лисянської селищної ради на 2024-2026 роки</t>
  </si>
  <si>
    <t>рішення сесії від 21.12.2023 № 48-5/VIII</t>
  </si>
  <si>
    <t>Розвиток здібностей у дітей та молоді з фізичної
культури та спорту комунальними дитячоюнацькими спортивними школами</t>
  </si>
  <si>
    <t>Штрафні санкції, що застосовуються відповідно до Закону
України «Про державне регулювання виробництва і обігу спирту
етилового, спиртових дистилятів, біоетанолу, алкогольних
напоїв, тютюнових виробів, тютюнової сировини, рідин, що
використовуються в електронних сигаретах, та пального»</t>
  </si>
  <si>
    <t>Надходження від орендної плати за користування єдиним
майновим комплексом та іншим державним майном</t>
  </si>
  <si>
    <t xml:space="preserve">Програма організації та фінансування громадських робіт у 2023-2025 роках
</t>
  </si>
  <si>
    <t>рішення сесії від 22.12.2022 № 32-29/VIII</t>
  </si>
  <si>
    <t xml:space="preserve">Субвенція з державного бюджету місцевим бюджетам на надання державної підтримки особам з особливими освітніми потребами </t>
  </si>
  <si>
    <t xml:space="preserve">Субвенція з державного бюджету місцевим бюджетам на реалізацію публічного інвестиційного проекту на забезпечення якісної, сучасної та доступної загальної середньої освіти “Нова українська школа” </t>
  </si>
  <si>
    <t xml:space="preserve">Субвенція з державного бюджету місцевим бюджетам на здійснення доплат педагогічним працівникам закладів загальної середньої освіти </t>
  </si>
  <si>
    <t>0611184</t>
  </si>
  <si>
    <t xml:space="preserve">Виконання заходів, спрямованих на реалізацію публічного інвестиційного проекту на забезпечення якісної, сучасної та доступної загальної середньої освіти “Нова українська школа” за рахунок субвенції з державного бюджету місцевим бюджетам </t>
  </si>
  <si>
    <t>0611600</t>
  </si>
  <si>
    <t xml:space="preserve">Здійснення доплат педагогічним працівникам закладів загальної середньої освіти за рахунок субвенції з державного бюджету місцевим бюджетам </t>
  </si>
  <si>
    <t>0611403</t>
  </si>
  <si>
    <t>Забезпечення харчуванням учнів початкових класів закладів загальної середньої освіти за рахунок субвенції з державного бюджету місцевим бюджетам</t>
  </si>
  <si>
    <t xml:space="preserve">Здійснення соціальної роботи та надання соціальних послуг центрами соціальних служб та центрами надання соціальних послуг особам/сім’ям, які належать до вразливих груп населення та /або перебувають у складних життєвих обставинах   </t>
  </si>
  <si>
    <t>0213121</t>
  </si>
  <si>
    <t>Загальне фінансування</t>
  </si>
  <si>
    <t>за рахунок залишку субвенції з державного бюджету місцевим бюджетам на здійснення заходів щодо соціально-економічного розвитку окремих територій</t>
  </si>
  <si>
    <t>за рахунок субвенції з місцевого бюджету на придбання шкільних автобусів за рахунок відповідної субвенції з державного бюджету</t>
  </si>
  <si>
    <t>за рахунок залишку субвенції з місцевого бюджету на надання державної підтримки особам з особливими освітніми потребами за рахунок відповідної субвенції з державного бюджету</t>
  </si>
  <si>
    <t>за рахунок субвенції з з державного бюджету місцевим бюджетам на реалізацію програми "Спроможна школа для кращих результатів"</t>
  </si>
  <si>
    <t>за рахунок субвенції з обласного бюджету на забезпечення якісної, сучасної та доступної загальної середньої освіти "Нова українська школа" за рахунок відповідної субвенції з державного бюджету</t>
  </si>
  <si>
    <t>в тому числі за рахунок коштів селищного бюджету</t>
  </si>
  <si>
    <t>Кошти, що передаються із загального фонду бюджету до бюджету розвитку (спеціального фонду)</t>
  </si>
  <si>
    <t>На кінець періоду</t>
  </si>
  <si>
    <t>На початок періоду</t>
  </si>
  <si>
    <t>Зміни обсягів бюджетних коштів</t>
  </si>
  <si>
    <t>Фінансування за активними операціями</t>
  </si>
  <si>
    <t>Фінансування за рахунок зміни залишків коштів бюджетів</t>
  </si>
  <si>
    <t>Внутрішнє фінансування</t>
  </si>
  <si>
    <t>Найменування 
згідно з Класифікацією фінансування бюджету</t>
  </si>
  <si>
    <t>ФІНАНСУВАННЯ</t>
  </si>
  <si>
    <t>Додаток № 2</t>
  </si>
  <si>
    <t xml:space="preserve">до рішення Лисянської селищної ради від 24.12.2024 № 61-9/VIII "Про бюджет Лисянської селищної територіальної громади на 2025 рік" (2354000000) в редакції рішення селищної ради  від 17.01.2024 № 62-1/VIII </t>
  </si>
  <si>
    <t xml:space="preserve">до рішення Лисянської селищної ради від 24.12.2024 № 61-9/VIII "Про бюджет Лисянської селищної територіальної громади на 2025 рік" (2354000000)в редакції рішення селищної ради  від 17.01.2024 № 62-1/VIII </t>
  </si>
  <si>
    <t>0213241</t>
  </si>
  <si>
    <t>3241</t>
  </si>
  <si>
    <t>Надання комплексу послуг особам/сім’ям у сфері
соціального захисту та соціального забезпечення
іншими надавачами соціальних послуг</t>
  </si>
  <si>
    <t>Співфінансування заходів, що реалізуються за рахунок субвенції з державного бюджету місцевим бюджетам на реалізацію публічного інвестиційного проекту на забезпечення якісної, сучасної та доступної загальної середньої освіти «Нова українська школа»</t>
  </si>
  <si>
    <t xml:space="preserve">Субвенція з місцевого бюджету на забезпечення діяльності фахівців із супроводу ветеранів війни та демобілізованих осіб та окремі заходи з підтримки осіб, які захищали незалежність, суверенітет та територіальну цілісність України, за рахунок відповідної субвенції з державного бюджету </t>
  </si>
  <si>
    <t xml:space="preserve">Забезпечення діяльності фахівців із супроводу ветеранів війни та демобілізованих осіб та окремі заходи з підтримки осіб, які захищали незалежність, суверенітет та територіальну цілісність України </t>
  </si>
  <si>
    <t xml:space="preserve">до рішення Лисянської селищної ради від 24.12.2024 № 61-9/VIII "Про бюджет Лисянської селищної територіальної громади на 2025 рік" (2354000000)в редакції рішення селищної ради  </t>
  </si>
  <si>
    <t xml:space="preserve">до рішення Лисянської селищної ради від 24.12.2024 № 61-9/VIII "Про бюджет Лисянської селищної територіальної громади на 2025 рік" (2354000000)в редакції рішення селищної ради  від </t>
  </si>
  <si>
    <t xml:space="preserve">до рішення Лисянської селищної ради від 21.12.2023 № 48-12/VIII"Про бюджет Лисянської селищної територіальної громади на 2024 рік" (2354000000) в редакції рішення селищної ради  від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</si>
</sst>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3">
    <font>
      <sz val="10"/>
      <name val="Arial"/>
    </font>
    <font>
      <sz val="9"/>
      <color indexed="8"/>
      <name val="SansSerif"/>
    </font>
    <font>
      <b/>
      <sz val="6"/>
      <color indexed="8"/>
      <name val="Arial"/>
      <family val="2"/>
      <charset val="204"/>
    </font>
    <font>
      <sz val="6"/>
      <color indexed="8"/>
      <name val="Arial"/>
      <family val="2"/>
      <charset val="204"/>
    </font>
    <font>
      <b/>
      <sz val="11"/>
      <color indexed="8"/>
      <name val="Arial"/>
      <family val="2"/>
      <charset val="204"/>
    </font>
    <font>
      <sz val="7"/>
      <color indexed="8"/>
      <name val="Arial"/>
      <family val="2"/>
      <charset val="204"/>
    </font>
    <font>
      <sz val="6"/>
      <color indexed="8"/>
      <name val="Times New Roman"/>
      <family val="1"/>
      <charset val="204"/>
    </font>
    <font>
      <b/>
      <sz val="7"/>
      <color indexed="8"/>
      <name val="Times New Roman"/>
      <family val="1"/>
      <charset val="204"/>
    </font>
    <font>
      <b/>
      <sz val="5"/>
      <color indexed="8"/>
      <name val="Times New Roman"/>
      <family val="1"/>
      <charset val="204"/>
    </font>
    <font>
      <b/>
      <sz val="7"/>
      <color indexed="8"/>
      <name val="Arial"/>
      <family val="2"/>
      <charset val="204"/>
    </font>
    <font>
      <sz val="7"/>
      <color indexed="8"/>
      <name val="Times New Roman"/>
      <family val="1"/>
      <charset val="204"/>
    </font>
    <font>
      <b/>
      <sz val="9"/>
      <color indexed="8"/>
      <name val="Times New Roman"/>
      <family val="1"/>
      <charset val="204"/>
    </font>
    <font>
      <sz val="9"/>
      <color indexed="8"/>
      <name val="Times New Roman"/>
      <family val="1"/>
      <charset val="204"/>
    </font>
    <font>
      <b/>
      <sz val="6"/>
      <color indexed="8"/>
      <name val="Times New Roman"/>
      <family val="1"/>
      <charset val="204"/>
    </font>
    <font>
      <sz val="5"/>
      <color indexed="8"/>
      <name val="Times New Roman"/>
      <family val="1"/>
      <charset val="204"/>
    </font>
    <font>
      <sz val="6"/>
      <color indexed="8"/>
      <name val="Arial"/>
      <family val="2"/>
      <charset val="204"/>
    </font>
    <font>
      <sz val="10"/>
      <name val="Times New Roman"/>
      <family val="1"/>
      <charset val="204"/>
    </font>
    <font>
      <sz val="10"/>
      <name val="Arial"/>
      <family val="2"/>
      <charset val="204"/>
    </font>
    <font>
      <sz val="10"/>
      <name val="Times New Roman"/>
      <family val="1"/>
      <charset val="204"/>
    </font>
    <font>
      <b/>
      <sz val="8"/>
      <color indexed="8"/>
      <name val="Arial"/>
      <family val="2"/>
      <charset val="204"/>
    </font>
    <font>
      <sz val="8"/>
      <name val="Arial"/>
      <family val="2"/>
      <charset val="204"/>
    </font>
    <font>
      <sz val="6"/>
      <name val="Arial"/>
      <family val="2"/>
      <charset val="204"/>
    </font>
    <font>
      <b/>
      <sz val="11"/>
      <color indexed="8"/>
      <name val="Times New Roman"/>
      <family val="1"/>
      <charset val="204"/>
    </font>
    <font>
      <b/>
      <sz val="10"/>
      <color indexed="8"/>
      <name val="Times New Roman"/>
      <family val="1"/>
      <charset val="204"/>
    </font>
    <font>
      <sz val="10"/>
      <color indexed="8"/>
      <name val="Times New Roman"/>
      <family val="1"/>
      <charset val="204"/>
    </font>
    <font>
      <sz val="10"/>
      <color indexed="8"/>
      <name val="Calibri"/>
      <family val="2"/>
    </font>
    <font>
      <i/>
      <sz val="10"/>
      <color indexed="8"/>
      <name val="Times New Roman"/>
      <family val="1"/>
      <charset val="204"/>
    </font>
    <font>
      <i/>
      <sz val="10"/>
      <color indexed="8"/>
      <name val="Calibri"/>
      <family val="2"/>
    </font>
    <font>
      <b/>
      <sz val="9"/>
      <color indexed="8"/>
      <name val="SansSerif"/>
      <charset val="204"/>
    </font>
    <font>
      <b/>
      <sz val="10"/>
      <name val="Arial"/>
      <family val="2"/>
      <charset val="204"/>
    </font>
    <font>
      <sz val="10"/>
      <color indexed="8"/>
      <name val="SansSerif"/>
    </font>
    <font>
      <b/>
      <sz val="10"/>
      <name val="Times New Roman"/>
      <family val="1"/>
      <charset val="204"/>
    </font>
    <font>
      <b/>
      <i/>
      <sz val="10"/>
      <color indexed="8"/>
      <name val="Times New Roman"/>
      <family val="1"/>
      <charset val="204"/>
    </font>
    <font>
      <b/>
      <i/>
      <sz val="10"/>
      <name val="Times New Roman"/>
      <family val="1"/>
      <charset val="204"/>
    </font>
    <font>
      <sz val="6"/>
      <color indexed="8"/>
      <name val="Arial"/>
      <family val="2"/>
      <charset val="204"/>
    </font>
    <font>
      <sz val="12"/>
      <name val="Arial"/>
      <family val="2"/>
      <charset val="204"/>
    </font>
    <font>
      <sz val="8"/>
      <name val="Arial"/>
      <family val="2"/>
      <charset val="204"/>
    </font>
    <font>
      <sz val="11"/>
      <color theme="1"/>
      <name val="Calibri"/>
      <family val="2"/>
      <scheme val="minor"/>
    </font>
    <font>
      <sz val="9"/>
      <name val="Arial"/>
      <family val="2"/>
      <charset val="204"/>
    </font>
    <font>
      <b/>
      <sz val="11"/>
      <color theme="1"/>
      <name val="Calibri"/>
      <family val="2"/>
      <charset val="204"/>
      <scheme val="minor"/>
    </font>
    <font>
      <sz val="10"/>
      <color theme="1"/>
      <name val="Calibri"/>
      <family val="2"/>
      <scheme val="minor"/>
    </font>
    <font>
      <sz val="14"/>
      <name val="Times New Roman"/>
      <family val="1"/>
      <charset val="204"/>
    </font>
    <font>
      <b/>
      <sz val="11"/>
      <name val="Times New Roman"/>
      <family val="1"/>
      <charset val="204"/>
    </font>
    <font>
      <b/>
      <sz val="10"/>
      <name val="Arial Cyr"/>
      <charset val="204"/>
    </font>
    <font>
      <i/>
      <sz val="11"/>
      <color indexed="8"/>
      <name val="Times New Roman"/>
      <family val="1"/>
      <charset val="204"/>
    </font>
    <font>
      <i/>
      <sz val="11"/>
      <name val="Times New Roman"/>
      <family val="1"/>
      <charset val="204"/>
    </font>
    <font>
      <i/>
      <sz val="10"/>
      <name val="Arial Cyr"/>
      <charset val="204"/>
    </font>
    <font>
      <sz val="10"/>
      <name val="Arial Cyr"/>
      <charset val="204"/>
    </font>
    <font>
      <sz val="11"/>
      <color indexed="8"/>
      <name val="Times New Roman"/>
      <family val="1"/>
      <charset val="204"/>
    </font>
    <font>
      <sz val="11"/>
      <name val="Times New Roman"/>
      <family val="1"/>
      <charset val="204"/>
    </font>
    <font>
      <sz val="9"/>
      <name val="Times New Roman"/>
      <family val="1"/>
      <charset val="204"/>
    </font>
    <font>
      <b/>
      <sz val="12"/>
      <name val="Times New Roman"/>
      <family val="1"/>
      <charset val="204"/>
    </font>
    <font>
      <b/>
      <sz val="11"/>
      <name val="Arial"/>
      <family val="2"/>
      <charset val="204"/>
    </font>
  </fonts>
  <fills count="5">
    <fill>
      <patternFill patternType="none"/>
    </fill>
    <fill>
      <patternFill patternType="gray125"/>
    </fill>
    <fill>
      <patternFill patternType="solid">
        <fgColor indexed="44"/>
        <bgColor indexed="64"/>
      </patternFill>
    </fill>
    <fill>
      <patternFill patternType="solid">
        <fgColor indexed="26"/>
        <bgColor indexed="64"/>
      </patternFill>
    </fill>
    <fill>
      <patternFill patternType="solid">
        <fgColor indexed="13"/>
        <bgColor indexed="64"/>
      </patternFill>
    </fill>
  </fills>
  <borders count="7">
    <border>
      <left/>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top style="thin">
        <color indexed="8"/>
      </top>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s>
  <cellStyleXfs count="8">
    <xf numFmtId="0" fontId="0" fillId="0" borderId="0"/>
    <xf numFmtId="0" fontId="17" fillId="0" borderId="0"/>
    <xf numFmtId="0" fontId="37" fillId="0" borderId="0"/>
    <xf numFmtId="0" fontId="16" fillId="0" borderId="0"/>
    <xf numFmtId="0" fontId="18" fillId="0" borderId="0"/>
    <xf numFmtId="0" fontId="16" fillId="0" borderId="0"/>
    <xf numFmtId="0" fontId="37" fillId="0" borderId="0"/>
    <xf numFmtId="0" fontId="47" fillId="0" borderId="0"/>
  </cellStyleXfs>
  <cellXfs count="182">
    <xf numFmtId="0" fontId="0" fillId="0" borderId="0" xfId="0"/>
    <xf numFmtId="0" fontId="1" fillId="0" borderId="0" xfId="0" applyFont="1" applyAlignment="1">
      <alignment horizontal="left" vertical="top" wrapText="1"/>
    </xf>
    <xf numFmtId="4" fontId="8" fillId="0" borderId="1" xfId="0" applyNumberFormat="1" applyFont="1" applyBorder="1" applyAlignment="1">
      <alignment horizontal="right" vertical="center" wrapText="1"/>
    </xf>
    <xf numFmtId="0" fontId="13" fillId="0" borderId="1" xfId="0" applyFont="1" applyBorder="1" applyAlignment="1">
      <alignment horizontal="center" vertical="center" wrapText="1"/>
    </xf>
    <xf numFmtId="0" fontId="3" fillId="0" borderId="1" xfId="0" applyFont="1" applyBorder="1" applyAlignment="1">
      <alignment horizontal="center" vertical="center" wrapText="1"/>
    </xf>
    <xf numFmtId="0" fontId="2" fillId="0" borderId="1" xfId="0" applyFont="1" applyBorder="1" applyAlignment="1">
      <alignment horizontal="center" vertical="center" wrapText="1"/>
    </xf>
    <xf numFmtId="0" fontId="6" fillId="0" borderId="1" xfId="0" applyFont="1" applyBorder="1" applyAlignment="1">
      <alignment horizontal="center" vertical="center" wrapText="1"/>
    </xf>
    <xf numFmtId="4" fontId="8" fillId="2" borderId="1" xfId="0" applyNumberFormat="1" applyFont="1" applyFill="1" applyBorder="1" applyAlignment="1">
      <alignment horizontal="right" vertical="center" wrapText="1"/>
    </xf>
    <xf numFmtId="0" fontId="5" fillId="0" borderId="0" xfId="0" applyFont="1" applyAlignment="1">
      <alignment horizontal="left" vertical="top" wrapText="1"/>
    </xf>
    <xf numFmtId="0" fontId="10" fillId="0" borderId="1" xfId="0" applyFont="1" applyBorder="1" applyAlignment="1">
      <alignment horizontal="center" vertical="center" wrapText="1"/>
    </xf>
    <xf numFmtId="4" fontId="14" fillId="0" borderId="1" xfId="0" applyNumberFormat="1" applyFont="1" applyBorder="1" applyAlignment="1">
      <alignment horizontal="right" vertical="center" wrapText="1"/>
    </xf>
    <xf numFmtId="4" fontId="8" fillId="3" borderId="1" xfId="0" applyNumberFormat="1" applyFont="1" applyFill="1" applyBorder="1" applyAlignment="1">
      <alignment horizontal="right" vertical="center" wrapText="1"/>
    </xf>
    <xf numFmtId="4" fontId="14" fillId="3" borderId="1" xfId="0" applyNumberFormat="1" applyFont="1" applyFill="1" applyBorder="1" applyAlignment="1">
      <alignment horizontal="right" vertical="center" wrapText="1"/>
    </xf>
    <xf numFmtId="49" fontId="15" fillId="0" borderId="1" xfId="0" applyNumberFormat="1" applyFont="1" applyBorder="1" applyAlignment="1">
      <alignment horizontal="center" vertical="center" wrapText="1"/>
    </xf>
    <xf numFmtId="4" fontId="7" fillId="0" borderId="1" xfId="0" applyNumberFormat="1" applyFont="1" applyBorder="1" applyAlignment="1">
      <alignment horizontal="right" vertical="center" wrapText="1"/>
    </xf>
    <xf numFmtId="4" fontId="7" fillId="0" borderId="1" xfId="0" applyNumberFormat="1" applyFont="1" applyBorder="1" applyAlignment="1">
      <alignment horizontal="right" vertical="top" wrapText="1"/>
    </xf>
    <xf numFmtId="4" fontId="0" fillId="0" borderId="0" xfId="0" applyNumberFormat="1"/>
    <xf numFmtId="0" fontId="3" fillId="0" borderId="1" xfId="0" quotePrefix="1" applyFont="1" applyBorder="1" applyAlignment="1">
      <alignment horizontal="center" vertical="center" wrapText="1"/>
    </xf>
    <xf numFmtId="0" fontId="17" fillId="0" borderId="0" xfId="0" applyFont="1"/>
    <xf numFmtId="49" fontId="3" fillId="0" borderId="1" xfId="0" applyNumberFormat="1" applyFont="1" applyBorder="1" applyAlignment="1">
      <alignment horizontal="center" vertical="center" wrapText="1"/>
    </xf>
    <xf numFmtId="0" fontId="9" fillId="0" borderId="1" xfId="0" applyFont="1" applyBorder="1" applyAlignment="1">
      <alignment horizontal="center" vertical="top" wrapText="1"/>
    </xf>
    <xf numFmtId="0" fontId="5" fillId="0" borderId="1" xfId="0" applyFont="1" applyBorder="1" applyAlignment="1">
      <alignment horizontal="center" vertical="top" wrapText="1"/>
    </xf>
    <xf numFmtId="4" fontId="10" fillId="0" borderId="1" xfId="0" applyNumberFormat="1" applyFont="1" applyBorder="1" applyAlignment="1">
      <alignment horizontal="right" vertical="top" wrapText="1"/>
    </xf>
    <xf numFmtId="0" fontId="21" fillId="0" borderId="0" xfId="0" applyFont="1"/>
    <xf numFmtId="4" fontId="21" fillId="0" borderId="0" xfId="0" applyNumberFormat="1" applyFont="1"/>
    <xf numFmtId="0" fontId="7" fillId="0" borderId="1" xfId="0" applyFont="1" applyBorder="1" applyAlignment="1">
      <alignment horizontal="center" vertical="center" wrapText="1"/>
    </xf>
    <xf numFmtId="0" fontId="8" fillId="0" borderId="1" xfId="0" applyFont="1" applyBorder="1" applyAlignment="1">
      <alignment horizontal="center" vertical="center" wrapText="1"/>
    </xf>
    <xf numFmtId="0" fontId="3" fillId="0" borderId="1" xfId="0" applyFont="1" applyBorder="1" applyAlignment="1">
      <alignment horizontal="left" vertical="center" wrapText="1"/>
    </xf>
    <xf numFmtId="0" fontId="1" fillId="0" borderId="0" xfId="1" applyFont="1" applyAlignment="1">
      <alignment horizontal="left" vertical="top" wrapText="1"/>
    </xf>
    <xf numFmtId="0" fontId="17" fillId="0" borderId="0" xfId="1"/>
    <xf numFmtId="0" fontId="10" fillId="0" borderId="0" xfId="1" applyFont="1" applyAlignment="1">
      <alignment horizontal="right" vertical="top" wrapText="1"/>
    </xf>
    <xf numFmtId="0" fontId="7" fillId="0" borderId="1" xfId="1" applyFont="1" applyBorder="1" applyAlignment="1">
      <alignment horizontal="center" vertical="center" wrapText="1"/>
    </xf>
    <xf numFmtId="0" fontId="6" fillId="0" borderId="1" xfId="1" applyFont="1" applyBorder="1" applyAlignment="1">
      <alignment horizontal="center" vertical="center" wrapText="1"/>
    </xf>
    <xf numFmtId="4" fontId="23" fillId="0" borderId="1" xfId="1" applyNumberFormat="1" applyFont="1" applyBorder="1" applyAlignment="1">
      <alignment horizontal="right" vertical="top" wrapText="1"/>
    </xf>
    <xf numFmtId="4" fontId="24" fillId="0" borderId="1" xfId="1" applyNumberFormat="1" applyFont="1" applyBorder="1" applyAlignment="1">
      <alignment horizontal="right" vertical="top" wrapText="1"/>
    </xf>
    <xf numFmtId="0" fontId="28" fillId="0" borderId="0" xfId="1" applyFont="1" applyAlignment="1">
      <alignment horizontal="left" vertical="top" wrapText="1"/>
    </xf>
    <xf numFmtId="0" fontId="29" fillId="0" borderId="0" xfId="1" applyFont="1"/>
    <xf numFmtId="2" fontId="23" fillId="0" borderId="1" xfId="1" applyNumberFormat="1" applyFont="1" applyBorder="1" applyAlignment="1">
      <alignment horizontal="right" vertical="top" wrapText="1"/>
    </xf>
    <xf numFmtId="2" fontId="24" fillId="0" borderId="1" xfId="1" applyNumberFormat="1" applyFont="1" applyBorder="1" applyAlignment="1">
      <alignment horizontal="right" vertical="top" wrapText="1"/>
    </xf>
    <xf numFmtId="4" fontId="23" fillId="0" borderId="1" xfId="1" applyNumberFormat="1" applyFont="1" applyBorder="1" applyAlignment="1">
      <alignment horizontal="right" vertical="center" wrapText="1"/>
    </xf>
    <xf numFmtId="0" fontId="30" fillId="0" borderId="0" xfId="1" applyFont="1" applyAlignment="1">
      <alignment horizontal="left" vertical="top" wrapText="1"/>
    </xf>
    <xf numFmtId="0" fontId="24" fillId="0" borderId="0" xfId="1" applyFont="1" applyAlignment="1">
      <alignment horizontal="right" vertical="top" wrapText="1"/>
    </xf>
    <xf numFmtId="0" fontId="24" fillId="0" borderId="1" xfId="1" applyFont="1" applyBorder="1" applyAlignment="1">
      <alignment horizontal="center" vertical="center" wrapText="1"/>
    </xf>
    <xf numFmtId="0" fontId="23" fillId="0" borderId="1" xfId="6" applyFont="1" applyBorder="1" applyAlignment="1">
      <alignment horizontal="center" vertical="top" wrapText="1"/>
    </xf>
    <xf numFmtId="2" fontId="32" fillId="0" borderId="1" xfId="1" applyNumberFormat="1" applyFont="1" applyBorder="1" applyAlignment="1">
      <alignment horizontal="right" vertical="top" wrapText="1"/>
    </xf>
    <xf numFmtId="0" fontId="24" fillId="0" borderId="1" xfId="6" applyFont="1" applyBorder="1" applyAlignment="1">
      <alignment horizontal="center" vertical="top" wrapText="1"/>
    </xf>
    <xf numFmtId="2" fontId="16" fillId="0" borderId="1" xfId="1" applyNumberFormat="1" applyFont="1" applyBorder="1" applyAlignment="1">
      <alignment horizontal="right" vertical="top" wrapText="1"/>
    </xf>
    <xf numFmtId="0" fontId="24" fillId="0" borderId="0" xfId="6" applyFont="1" applyAlignment="1">
      <alignment horizontal="center" vertical="top" wrapText="1"/>
    </xf>
    <xf numFmtId="0" fontId="17" fillId="0" borderId="0" xfId="1" applyAlignment="1">
      <alignment horizontal="center" vertical="top" wrapText="1"/>
    </xf>
    <xf numFmtId="0" fontId="24" fillId="0" borderId="0" xfId="6" applyFont="1" applyAlignment="1">
      <alignment horizontal="left" vertical="top" wrapText="1"/>
    </xf>
    <xf numFmtId="0" fontId="17" fillId="0" borderId="0" xfId="1" applyAlignment="1">
      <alignment horizontal="left" vertical="top" wrapText="1"/>
    </xf>
    <xf numFmtId="2" fontId="24" fillId="0" borderId="0" xfId="1" applyNumberFormat="1" applyFont="1" applyAlignment="1">
      <alignment horizontal="center" vertical="top" wrapText="1"/>
    </xf>
    <xf numFmtId="4" fontId="14" fillId="0" borderId="0" xfId="0" applyNumberFormat="1" applyFont="1" applyAlignment="1">
      <alignment horizontal="right" vertical="center" wrapText="1"/>
    </xf>
    <xf numFmtId="4" fontId="11" fillId="0" borderId="1" xfId="0" applyNumberFormat="1" applyFont="1" applyBorder="1" applyAlignment="1">
      <alignment horizontal="right" vertical="center" wrapText="1"/>
    </xf>
    <xf numFmtId="0" fontId="35" fillId="0" borderId="0" xfId="1" applyFont="1"/>
    <xf numFmtId="49" fontId="2" fillId="0" borderId="1" xfId="0" applyNumberFormat="1" applyFont="1" applyBorder="1" applyAlignment="1">
      <alignment horizontal="center" vertical="center" wrapText="1"/>
    </xf>
    <xf numFmtId="49" fontId="13" fillId="0" borderId="1" xfId="0" applyNumberFormat="1" applyFont="1" applyBorder="1" applyAlignment="1">
      <alignment horizontal="center" vertical="center" wrapText="1"/>
    </xf>
    <xf numFmtId="0" fontId="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34" fillId="0" borderId="1" xfId="0" applyFont="1" applyFill="1" applyBorder="1" applyAlignment="1">
      <alignment horizontal="left" vertical="center" wrapText="1"/>
    </xf>
    <xf numFmtId="4" fontId="38" fillId="0" borderId="0" xfId="0" applyNumberFormat="1" applyFont="1"/>
    <xf numFmtId="4" fontId="17" fillId="0" borderId="0" xfId="1" applyNumberFormat="1"/>
    <xf numFmtId="0" fontId="3" fillId="0" borderId="1" xfId="0" applyFont="1" applyFill="1" applyBorder="1" applyAlignment="1">
      <alignment horizontal="left" vertical="center" wrapText="1"/>
    </xf>
    <xf numFmtId="0" fontId="13" fillId="0" borderId="1" xfId="0" applyFont="1" applyBorder="1" applyAlignment="1">
      <alignment horizontal="center" vertical="center" wrapText="1"/>
    </xf>
    <xf numFmtId="0" fontId="3" fillId="0" borderId="1" xfId="0" applyFont="1" applyFill="1" applyBorder="1" applyAlignment="1">
      <alignment horizontal="left" vertical="center" wrapText="1"/>
    </xf>
    <xf numFmtId="0" fontId="16" fillId="0" borderId="0" xfId="5"/>
    <xf numFmtId="0" fontId="31" fillId="0" borderId="0" xfId="2" applyFont="1"/>
    <xf numFmtId="0" fontId="41" fillId="0" borderId="0" xfId="5" applyFont="1"/>
    <xf numFmtId="4" fontId="42" fillId="0" borderId="6" xfId="5" applyNumberFormat="1" applyFont="1" applyBorder="1" applyAlignment="1">
      <alignment horizontal="right"/>
    </xf>
    <xf numFmtId="0" fontId="43" fillId="0" borderId="6" xfId="5" applyFont="1" applyBorder="1" applyAlignment="1">
      <alignment vertical="center" wrapText="1"/>
    </xf>
    <xf numFmtId="0" fontId="43" fillId="0" borderId="6" xfId="5" applyFont="1" applyBorder="1" applyAlignment="1">
      <alignment horizontal="center" vertical="center"/>
    </xf>
    <xf numFmtId="0" fontId="16" fillId="0" borderId="0" xfId="5" applyAlignment="1">
      <alignment vertical="top"/>
    </xf>
    <xf numFmtId="4" fontId="44" fillId="0" borderId="6" xfId="5" applyNumberFormat="1" applyFont="1" applyBorder="1" applyAlignment="1">
      <alignment horizontal="right" wrapText="1"/>
    </xf>
    <xf numFmtId="4" fontId="45" fillId="0" borderId="6" xfId="5" applyNumberFormat="1" applyFont="1" applyBorder="1" applyAlignment="1">
      <alignment horizontal="right"/>
    </xf>
    <xf numFmtId="0" fontId="46" fillId="0" borderId="6" xfId="5" applyFont="1" applyBorder="1" applyAlignment="1">
      <alignment vertical="center" wrapText="1"/>
    </xf>
    <xf numFmtId="0" fontId="47" fillId="0" borderId="6" xfId="5" applyFont="1" applyBorder="1" applyAlignment="1">
      <alignment vertical="center"/>
    </xf>
    <xf numFmtId="4" fontId="48" fillId="0" borderId="6" xfId="5" applyNumberFormat="1" applyFont="1" applyBorder="1" applyAlignment="1">
      <alignment horizontal="right" wrapText="1"/>
    </xf>
    <xf numFmtId="4" fontId="49" fillId="0" borderId="6" xfId="5" applyNumberFormat="1" applyFont="1" applyBorder="1" applyAlignment="1">
      <alignment horizontal="right"/>
    </xf>
    <xf numFmtId="0" fontId="47" fillId="0" borderId="6" xfId="5" applyFont="1" applyBorder="1" applyAlignment="1">
      <alignment vertical="center" wrapText="1"/>
    </xf>
    <xf numFmtId="0" fontId="43" fillId="0" borderId="6" xfId="5" applyFont="1" applyBorder="1" applyAlignment="1">
      <alignment vertical="center"/>
    </xf>
    <xf numFmtId="4" fontId="16" fillId="0" borderId="0" xfId="5" applyNumberFormat="1" applyAlignment="1">
      <alignment vertical="top"/>
    </xf>
    <xf numFmtId="4" fontId="46" fillId="0" borderId="6" xfId="7" applyNumberFormat="1" applyFont="1" applyBorder="1" applyAlignment="1">
      <alignment horizontal="right"/>
    </xf>
    <xf numFmtId="2" fontId="16" fillId="0" borderId="0" xfId="5" applyNumberFormat="1" applyAlignment="1">
      <alignment vertical="top"/>
    </xf>
    <xf numFmtId="0" fontId="50" fillId="0" borderId="0" xfId="5" applyFont="1"/>
    <xf numFmtId="0" fontId="31" fillId="0" borderId="6" xfId="5" applyFont="1" applyBorder="1" applyAlignment="1">
      <alignment horizontal="center" vertical="center" wrapText="1"/>
    </xf>
    <xf numFmtId="0" fontId="51" fillId="0" borderId="6" xfId="5" applyFont="1" applyBorder="1" applyAlignment="1">
      <alignment horizontal="center" vertical="center" wrapText="1"/>
    </xf>
    <xf numFmtId="0" fontId="4" fillId="0" borderId="0" xfId="0" applyFont="1" applyAlignment="1">
      <alignment horizontal="center" vertical="top" wrapText="1"/>
    </xf>
    <xf numFmtId="0" fontId="2" fillId="0" borderId="0" xfId="0" applyFont="1" applyAlignment="1">
      <alignment horizontal="center" vertical="top" wrapText="1"/>
    </xf>
    <xf numFmtId="0" fontId="3" fillId="0" borderId="0" xfId="0" applyFont="1" applyAlignment="1">
      <alignment horizontal="left" vertical="top" wrapText="1"/>
    </xf>
    <xf numFmtId="0" fontId="9" fillId="0" borderId="1" xfId="0" applyFont="1" applyBorder="1" applyAlignment="1">
      <alignment horizontal="left" vertical="top" wrapText="1"/>
    </xf>
    <xf numFmtId="0" fontId="5" fillId="0" borderId="0" xfId="0" applyFont="1" applyAlignment="1">
      <alignment horizontal="center" vertical="center" wrapText="1"/>
    </xf>
    <xf numFmtId="0" fontId="6" fillId="0" borderId="4" xfId="0" applyFont="1" applyBorder="1" applyAlignment="1">
      <alignment horizontal="center" vertical="center" wrapText="1"/>
    </xf>
    <xf numFmtId="0" fontId="7" fillId="0" borderId="1" xfId="0" applyFont="1" applyBorder="1" applyAlignment="1">
      <alignment horizontal="center" vertical="center" wrapText="1"/>
    </xf>
    <xf numFmtId="0" fontId="5" fillId="0" borderId="1" xfId="0" applyFont="1" applyBorder="1" applyAlignment="1">
      <alignment horizontal="left" vertical="top" wrapText="1"/>
    </xf>
    <xf numFmtId="0" fontId="5" fillId="0" borderId="3" xfId="0" applyFont="1" applyBorder="1" applyAlignment="1">
      <alignment horizontal="left" vertical="top" wrapText="1"/>
    </xf>
    <xf numFmtId="0" fontId="5" fillId="0" borderId="2" xfId="0" applyFont="1" applyBorder="1" applyAlignment="1">
      <alignment horizontal="left" vertical="top" wrapText="1"/>
    </xf>
    <xf numFmtId="0" fontId="8" fillId="0" borderId="1" xfId="0" applyFont="1" applyBorder="1" applyAlignment="1">
      <alignment horizontal="center" vertical="center" wrapText="1"/>
    </xf>
    <xf numFmtId="0" fontId="6" fillId="0" borderId="1" xfId="0" applyFont="1" applyBorder="1" applyAlignment="1">
      <alignment horizontal="center" vertical="center" wrapText="1"/>
    </xf>
    <xf numFmtId="0" fontId="19" fillId="0" borderId="1" xfId="0" applyFont="1" applyBorder="1" applyAlignment="1">
      <alignment horizontal="left" vertical="top" wrapText="1"/>
    </xf>
    <xf numFmtId="0" fontId="11" fillId="0" borderId="1" xfId="0" applyFont="1" applyBorder="1" applyAlignment="1">
      <alignment horizontal="left" vertical="center" wrapText="1"/>
    </xf>
    <xf numFmtId="0" fontId="12" fillId="0" borderId="0" xfId="0" applyFont="1" applyAlignment="1">
      <alignment horizontal="left" vertical="top" wrapText="1"/>
    </xf>
    <xf numFmtId="0" fontId="9" fillId="0" borderId="3" xfId="0" applyFont="1" applyBorder="1" applyAlignment="1">
      <alignment horizontal="center" vertical="top" wrapText="1"/>
    </xf>
    <xf numFmtId="0" fontId="9" fillId="0" borderId="2" xfId="0" applyFont="1" applyBorder="1" applyAlignment="1">
      <alignment horizontal="center" vertical="top" wrapText="1"/>
    </xf>
    <xf numFmtId="0" fontId="11" fillId="0" borderId="0" xfId="0" applyFont="1" applyAlignment="1">
      <alignment horizontal="left" vertical="top" wrapText="1"/>
    </xf>
    <xf numFmtId="0" fontId="51" fillId="0" borderId="6" xfId="5" applyFont="1" applyBorder="1" applyAlignment="1">
      <alignment horizontal="center" vertical="center" wrapText="1"/>
    </xf>
    <xf numFmtId="0" fontId="42" fillId="0" borderId="0" xfId="5" applyFont="1" applyAlignment="1">
      <alignment horizontal="center" vertical="center"/>
    </xf>
    <xf numFmtId="0" fontId="52" fillId="0" borderId="0" xfId="0" applyFont="1" applyAlignment="1">
      <alignment horizontal="center" vertical="center"/>
    </xf>
    <xf numFmtId="0" fontId="2" fillId="0" borderId="1" xfId="0" applyFont="1" applyBorder="1" applyAlignment="1">
      <alignment horizontal="left" vertical="center" wrapText="1"/>
    </xf>
    <xf numFmtId="0" fontId="3" fillId="0" borderId="1" xfId="0" applyFont="1" applyBorder="1" applyAlignment="1">
      <alignment horizontal="left" vertical="center" wrapText="1"/>
    </xf>
    <xf numFmtId="0" fontId="10"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3" fillId="0" borderId="3" xfId="0" applyFont="1" applyBorder="1" applyAlignment="1">
      <alignment horizontal="left" vertical="center" wrapText="1"/>
    </xf>
    <xf numFmtId="0" fontId="3" fillId="0" borderId="2" xfId="0" applyFont="1" applyBorder="1" applyAlignment="1">
      <alignment horizontal="left" vertical="center" wrapText="1"/>
    </xf>
    <xf numFmtId="0" fontId="3" fillId="0" borderId="3" xfId="0" applyFont="1" applyBorder="1" applyAlignment="1">
      <alignment horizontal="center" vertical="center" wrapText="1"/>
    </xf>
    <xf numFmtId="0" fontId="3" fillId="0" borderId="2" xfId="0" applyFont="1" applyBorder="1" applyAlignment="1">
      <alignment horizontal="center" vertical="center" wrapText="1"/>
    </xf>
    <xf numFmtId="0" fontId="13" fillId="0" borderId="1" xfId="0" applyFont="1" applyBorder="1" applyAlignment="1">
      <alignment horizontal="left" vertical="center" wrapText="1"/>
    </xf>
    <xf numFmtId="0" fontId="22" fillId="0" borderId="0" xfId="1" applyFont="1" applyAlignment="1">
      <alignment horizontal="center" vertical="top" wrapText="1"/>
    </xf>
    <xf numFmtId="0" fontId="37" fillId="0" borderId="0" xfId="2" applyAlignment="1">
      <alignment horizontal="center" vertical="top" wrapText="1"/>
    </xf>
    <xf numFmtId="0" fontId="5" fillId="0" borderId="0" xfId="1" applyFont="1" applyAlignment="1">
      <alignment horizontal="center" wrapText="1"/>
    </xf>
    <xf numFmtId="0" fontId="37" fillId="0" borderId="0" xfId="2" applyAlignment="1">
      <alignment horizontal="center" wrapText="1"/>
    </xf>
    <xf numFmtId="0" fontId="6" fillId="0" borderId="4" xfId="1" applyFont="1" applyBorder="1" applyAlignment="1">
      <alignment horizontal="center" vertical="center" wrapText="1"/>
    </xf>
    <xf numFmtId="0" fontId="13" fillId="0" borderId="0" xfId="1" applyFont="1" applyAlignment="1">
      <alignment horizontal="center" vertical="top" wrapText="1"/>
    </xf>
    <xf numFmtId="0" fontId="3" fillId="0" borderId="0" xfId="1" applyFont="1" applyAlignment="1">
      <alignment horizontal="left" vertical="top" wrapText="1"/>
    </xf>
    <xf numFmtId="0" fontId="23" fillId="0" borderId="1" xfId="1" applyFont="1" applyBorder="1" applyAlignment="1">
      <alignment horizontal="left" vertical="top" wrapText="1"/>
    </xf>
    <xf numFmtId="0" fontId="11" fillId="0" borderId="0" xfId="1" applyFont="1" applyAlignment="1">
      <alignment horizontal="center" vertical="top" wrapText="1"/>
    </xf>
    <xf numFmtId="0" fontId="24" fillId="0" borderId="1" xfId="1" applyFont="1" applyBorder="1" applyAlignment="1">
      <alignment horizontal="center" vertical="top" wrapText="1"/>
    </xf>
    <xf numFmtId="0" fontId="7" fillId="0" borderId="1" xfId="1" applyFont="1" applyBorder="1" applyAlignment="1">
      <alignment horizontal="center" vertical="center" wrapText="1"/>
    </xf>
    <xf numFmtId="0" fontId="6" fillId="0" borderId="1" xfId="1" applyFont="1" applyBorder="1" applyAlignment="1">
      <alignment horizontal="center" vertical="center" wrapText="1"/>
    </xf>
    <xf numFmtId="0" fontId="12" fillId="0" borderId="1" xfId="1" applyFont="1" applyBorder="1" applyAlignment="1">
      <alignment horizontal="center" vertical="top" wrapText="1"/>
    </xf>
    <xf numFmtId="0" fontId="23" fillId="0" borderId="1" xfId="1" applyFont="1" applyBorder="1" applyAlignment="1">
      <alignment horizontal="center" vertical="top" wrapText="1"/>
    </xf>
    <xf numFmtId="0" fontId="24" fillId="0" borderId="1" xfId="1" applyFont="1" applyBorder="1" applyAlignment="1">
      <alignment horizontal="left" vertical="top" wrapText="1"/>
    </xf>
    <xf numFmtId="0" fontId="24" fillId="0" borderId="3" xfId="1" applyFont="1" applyBorder="1" applyAlignment="1">
      <alignment horizontal="center" vertical="top" wrapText="1"/>
    </xf>
    <xf numFmtId="0" fontId="25" fillId="0" borderId="2" xfId="2" applyFont="1" applyBorder="1" applyAlignment="1">
      <alignment horizontal="center" vertical="top" wrapText="1"/>
    </xf>
    <xf numFmtId="0" fontId="26" fillId="0" borderId="1" xfId="6" applyFont="1" applyBorder="1" applyAlignment="1">
      <alignment horizontal="left" vertical="top" wrapText="1"/>
    </xf>
    <xf numFmtId="0" fontId="27" fillId="0" borderId="1" xfId="6" applyFont="1" applyBorder="1" applyAlignment="1">
      <alignment horizontal="left" vertical="top" wrapText="1"/>
    </xf>
    <xf numFmtId="0" fontId="23" fillId="0" borderId="3" xfId="1" applyFont="1" applyBorder="1" applyAlignment="1">
      <alignment horizontal="center" vertical="top" wrapText="1"/>
    </xf>
    <xf numFmtId="0" fontId="23" fillId="0" borderId="2" xfId="1" applyFont="1" applyBorder="1" applyAlignment="1">
      <alignment horizontal="center" vertical="top" wrapText="1"/>
    </xf>
    <xf numFmtId="0" fontId="24" fillId="0" borderId="3" xfId="1" applyFont="1" applyBorder="1" applyAlignment="1">
      <alignment horizontal="left" vertical="top" wrapText="1"/>
    </xf>
    <xf numFmtId="0" fontId="24" fillId="0" borderId="5" xfId="1" applyFont="1" applyBorder="1" applyAlignment="1">
      <alignment horizontal="left" vertical="top" wrapText="1"/>
    </xf>
    <xf numFmtId="0" fontId="24" fillId="0" borderId="2" xfId="1" applyFont="1" applyBorder="1" applyAlignment="1">
      <alignment horizontal="left" vertical="top" wrapText="1"/>
    </xf>
    <xf numFmtId="0" fontId="24" fillId="0" borderId="1" xfId="6" applyFont="1" applyBorder="1" applyAlignment="1">
      <alignment horizontal="left" vertical="top" wrapText="1"/>
    </xf>
    <xf numFmtId="0" fontId="25" fillId="0" borderId="1" xfId="6" applyFont="1" applyBorder="1" applyAlignment="1">
      <alignment horizontal="left" vertical="top" wrapText="1"/>
    </xf>
    <xf numFmtId="0" fontId="37" fillId="0" borderId="2" xfId="2" applyBorder="1" applyAlignment="1">
      <alignment horizontal="center" vertical="top" wrapText="1"/>
    </xf>
    <xf numFmtId="0" fontId="17" fillId="0" borderId="2" xfId="1" applyBorder="1" applyAlignment="1">
      <alignment horizontal="center" vertical="top" wrapText="1"/>
    </xf>
    <xf numFmtId="0" fontId="24" fillId="0" borderId="3" xfId="6" applyFont="1" applyBorder="1" applyAlignment="1">
      <alignment horizontal="left" vertical="top" wrapText="1"/>
    </xf>
    <xf numFmtId="0" fontId="24" fillId="0" borderId="5" xfId="6" applyFont="1" applyBorder="1" applyAlignment="1">
      <alignment horizontal="left" vertical="top" wrapText="1"/>
    </xf>
    <xf numFmtId="0" fontId="24" fillId="0" borderId="2" xfId="6" applyFont="1" applyBorder="1" applyAlignment="1">
      <alignment horizontal="left" vertical="top" wrapText="1"/>
    </xf>
    <xf numFmtId="0" fontId="39" fillId="0" borderId="2" xfId="2" applyFont="1" applyBorder="1" applyAlignment="1">
      <alignment horizontal="center" vertical="top" wrapText="1"/>
    </xf>
    <xf numFmtId="0" fontId="40" fillId="0" borderId="1" xfId="6" applyFont="1" applyBorder="1" applyAlignment="1">
      <alignment horizontal="left" vertical="top" wrapText="1"/>
    </xf>
    <xf numFmtId="0" fontId="24" fillId="0" borderId="1" xfId="1" applyFont="1" applyBorder="1" applyAlignment="1">
      <alignment horizontal="center" vertical="center" wrapText="1"/>
    </xf>
    <xf numFmtId="0" fontId="24" fillId="0" borderId="3" xfId="6" applyFont="1" applyBorder="1" applyAlignment="1">
      <alignment horizontal="center" vertical="top" wrapText="1"/>
    </xf>
    <xf numFmtId="0" fontId="17" fillId="0" borderId="5" xfId="1" applyBorder="1" applyAlignment="1">
      <alignment horizontal="left" vertical="top" wrapText="1"/>
    </xf>
    <xf numFmtId="0" fontId="17" fillId="0" borderId="2" xfId="1" applyBorder="1" applyAlignment="1">
      <alignment horizontal="left" vertical="top" wrapText="1"/>
    </xf>
    <xf numFmtId="0" fontId="23" fillId="0" borderId="0" xfId="1" applyFont="1" applyAlignment="1">
      <alignment horizontal="center" vertical="center" wrapText="1"/>
    </xf>
    <xf numFmtId="0" fontId="32" fillId="0" borderId="3" xfId="6" applyFont="1" applyBorder="1" applyAlignment="1">
      <alignment horizontal="center" vertical="top" wrapText="1"/>
    </xf>
    <xf numFmtId="0" fontId="33" fillId="0" borderId="5" xfId="1" applyFont="1" applyBorder="1" applyAlignment="1">
      <alignment horizontal="center" vertical="top" wrapText="1"/>
    </xf>
    <xf numFmtId="0" fontId="33" fillId="0" borderId="2" xfId="1" applyFont="1" applyBorder="1" applyAlignment="1">
      <alignment horizontal="center" vertical="top" wrapText="1"/>
    </xf>
    <xf numFmtId="0" fontId="24" fillId="0" borderId="1" xfId="6" applyFont="1" applyBorder="1" applyAlignment="1">
      <alignment horizontal="center" vertical="top" wrapText="1"/>
    </xf>
    <xf numFmtId="0" fontId="17" fillId="0" borderId="1" xfId="1" applyBorder="1" applyAlignment="1">
      <alignment horizontal="center" vertical="top" wrapText="1"/>
    </xf>
    <xf numFmtId="0" fontId="23" fillId="0" borderId="3" xfId="6" applyFont="1" applyBorder="1" applyAlignment="1">
      <alignment horizontal="center" vertical="top" wrapText="1"/>
    </xf>
    <xf numFmtId="0" fontId="31" fillId="0" borderId="2" xfId="1" applyFont="1" applyBorder="1" applyAlignment="1">
      <alignment horizontal="center" vertical="top" wrapText="1"/>
    </xf>
    <xf numFmtId="0" fontId="23" fillId="0" borderId="3" xfId="6" applyFont="1" applyBorder="1" applyAlignment="1">
      <alignment horizontal="left" vertical="top" wrapText="1"/>
    </xf>
    <xf numFmtId="0" fontId="31" fillId="0" borderId="5" xfId="1" applyFont="1" applyBorder="1" applyAlignment="1">
      <alignment horizontal="left" vertical="top" wrapText="1"/>
    </xf>
    <xf numFmtId="0" fontId="31" fillId="0" borderId="2" xfId="1" applyFont="1" applyBorder="1" applyAlignment="1">
      <alignment horizontal="left" vertical="top" wrapText="1"/>
    </xf>
    <xf numFmtId="0" fontId="32" fillId="0" borderId="1" xfId="6" applyFont="1" applyBorder="1" applyAlignment="1">
      <alignment horizontal="center" vertical="top" wrapText="1"/>
    </xf>
    <xf numFmtId="0" fontId="33" fillId="0" borderId="1" xfId="1" applyFont="1" applyBorder="1" applyAlignment="1">
      <alignment horizontal="center" vertical="top" wrapText="1"/>
    </xf>
    <xf numFmtId="0" fontId="17" fillId="0" borderId="1" xfId="1" applyBorder="1" applyAlignment="1">
      <alignment horizontal="left" vertical="top" wrapText="1"/>
    </xf>
    <xf numFmtId="0" fontId="23" fillId="0" borderId="1" xfId="6" applyFont="1" applyBorder="1" applyAlignment="1">
      <alignment horizontal="center" vertical="top" wrapText="1"/>
    </xf>
    <xf numFmtId="0" fontId="31" fillId="0" borderId="1" xfId="1" applyFont="1" applyBorder="1" applyAlignment="1">
      <alignment horizontal="center" vertical="top" wrapText="1"/>
    </xf>
    <xf numFmtId="0" fontId="23" fillId="0" borderId="1" xfId="6" applyFont="1" applyBorder="1" applyAlignment="1">
      <alignment horizontal="left" vertical="top" wrapText="1"/>
    </xf>
    <xf numFmtId="0" fontId="31" fillId="0" borderId="1" xfId="1" applyFont="1" applyBorder="1" applyAlignment="1">
      <alignment horizontal="left" vertical="top" wrapText="1"/>
    </xf>
    <xf numFmtId="0" fontId="1" fillId="0" borderId="0" xfId="1" applyFont="1" applyAlignment="1">
      <alignment horizontal="left" vertical="top" wrapText="1"/>
    </xf>
    <xf numFmtId="0" fontId="32" fillId="4" borderId="3" xfId="6" applyFont="1" applyFill="1" applyBorder="1" applyAlignment="1">
      <alignment horizontal="center" vertical="top" wrapText="1"/>
    </xf>
    <xf numFmtId="0" fontId="33" fillId="4" borderId="5" xfId="1" applyFont="1" applyFill="1" applyBorder="1" applyAlignment="1">
      <alignment horizontal="center" vertical="top" wrapText="1"/>
    </xf>
    <xf numFmtId="0" fontId="33" fillId="4" borderId="2" xfId="1" applyFont="1" applyFill="1" applyBorder="1" applyAlignment="1">
      <alignment horizontal="center" vertical="top" wrapText="1"/>
    </xf>
    <xf numFmtId="0" fontId="11" fillId="0" borderId="0" xfId="1" applyFont="1" applyAlignment="1">
      <alignment horizontal="left" vertical="top" wrapText="1"/>
    </xf>
    <xf numFmtId="0" fontId="13" fillId="0" borderId="1" xfId="0" applyFont="1" applyBorder="1" applyAlignment="1">
      <alignment horizontal="center" vertical="center" wrapText="1"/>
    </xf>
    <xf numFmtId="0" fontId="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34" fillId="0" borderId="1" xfId="0" applyFont="1" applyFill="1" applyBorder="1" applyAlignment="1">
      <alignment horizontal="left" vertical="center" wrapText="1"/>
    </xf>
    <xf numFmtId="0" fontId="13" fillId="0" borderId="3" xfId="0" applyFont="1" applyBorder="1" applyAlignment="1">
      <alignment horizontal="center" vertical="center" wrapText="1"/>
    </xf>
    <xf numFmtId="0" fontId="13" fillId="0" borderId="2" xfId="0" applyFont="1" applyBorder="1" applyAlignment="1">
      <alignment horizontal="center" vertical="center" wrapText="1"/>
    </xf>
  </cellXfs>
  <cellStyles count="8">
    <cellStyle name="Звичайний" xfId="0" builtinId="0"/>
    <cellStyle name="Звичайний 2" xfId="1" xr:uid="{00000000-0005-0000-0000-000000000000}"/>
    <cellStyle name="Звичайний 3" xfId="2" xr:uid="{00000000-0005-0000-0000-000001000000}"/>
    <cellStyle name="Звичайний 4" xfId="3" xr:uid="{00000000-0005-0000-0000-000002000000}"/>
    <cellStyle name="Звичайний 4 2" xfId="4" xr:uid="{00000000-0005-0000-0000-000003000000}"/>
    <cellStyle name="Звичайний 4 2 2" xfId="5" xr:uid="{00000000-0005-0000-0000-000004000000}"/>
    <cellStyle name="Обычный 5" xfId="6" xr:uid="{00000000-0005-0000-0000-000006000000}"/>
    <cellStyle name="Обычный_дод.2" xfId="7" xr:uid="{34744F88-1FA9-45BE-9154-5BC91E912B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Budjet\c\my_doc\bud_200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03-02\03-02-03\&#1054;&#1056;%20-%20&#1056;&#1110;&#1096;&#1077;&#1085;&#1085;&#1103;\&#1041;&#1102;&#1076;&#1078;&#1077;&#1090;%20&#1090;&#1072;%20&#1079;&#1084;&#1110;&#1085;&#1080;\01%20&#1041;&#1077;&#1088;&#1077;&#1079;&#1077;&#1085;&#1100;\02%20&#1055;&#1088;&#1086;&#1077;&#1082;&#1090;%202\Pub\ALL\OLD_2008\&#1085;&#1072;&#1082;&#1072;&#1079;%20&#1087;&#1088;&#1086;%20&#1110;&#1085;&#1089;&#1090;&#1088;&#1091;&#1082;&#1094;&#1110;&#1102;\Dodatoks%20&#1085;&#1086;&#107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Pub\ALL\OLD_2008\&#1085;&#1072;&#1082;&#1072;&#1079;%20&#1087;&#1088;&#1086;%20&#1110;&#1085;&#1089;&#1090;&#1088;&#1091;&#1082;&#1094;&#1110;&#1102;\Dodatoks%20&#1085;&#1086;&#107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план регулюв  50"/>
      <sheetName val="план регулюв  50 2 варіант ост"/>
      <sheetName val="показн взаємовіднос обласн з мі"/>
      <sheetName val="аналіз по рай"/>
      <sheetName val="аналіз в розрізі галуз на 1 жит"/>
      <sheetName val="Аналіз по районах 2000"/>
      <sheetName val="розрах показн дох і вид  вар1"/>
      <sheetName val="МФ2000_6.09.99"/>
      <sheetName val="Лист2"/>
      <sheetName val="контр пок вид"/>
      <sheetName val="Лист4"/>
      <sheetName val="структура"/>
      <sheetName val="аналіз по функц"/>
      <sheetName val="питома вага"/>
      <sheetName val="пит в с вип в заг обс"/>
      <sheetName val="порівн таб по видат райони"/>
      <sheetName val="Лист14"/>
      <sheetName val="Лист15"/>
      <sheetName val="кільк затв бюдж"/>
      <sheetName val="нормативи"/>
      <sheetName val="нормативи (2)"/>
      <sheetName val="аналіз показн МФ проект по чис"/>
      <sheetName val="МФ2000_6.09.99 (2)"/>
      <sheetName val="МФ2000_6.09.99 (3)"/>
      <sheetName val="МФ2000 14-10-99(ВР)"/>
      <sheetName val="МФ2000 14-10-99(ВР) (2)"/>
      <sheetName val="затверджені видатки по рай 1999"/>
      <sheetName val="МФ2000 14-10-99(ВР) (3)"/>
      <sheetName val="аналіз пок МФ пр видат області"/>
      <sheetName val="аналіз пок МФ пр видат обла чис"/>
      <sheetName val="аналіз пок МФ пр видат обла (2)"/>
      <sheetName val="видатки 2000 по чис на 1 чол"/>
      <sheetName val="питома вага обл в держ б"/>
      <sheetName val="мЧеркаси"/>
      <sheetName val="пит в с вип в заг обс (2)"/>
      <sheetName val="Прогноз 2000область 1вар"/>
      <sheetName val="Прогноз 2000область 2вар "/>
      <sheetName val="Лист3"/>
      <sheetName val="бюджет мЧеркаси"/>
      <sheetName val="МФ2000 резерв (2)"/>
      <sheetName val="Лист7"/>
      <sheetName val="обласний і Черкаси, область"/>
      <sheetName val="заборгов1999 обласний"/>
      <sheetName val="Аналіз по обласному і мЧеркаси"/>
      <sheetName val="прогноз в розр рай2000 ост вар"/>
      <sheetName val="заборгов 1999 факт"/>
      <sheetName val="Аналіз до рішення 2000"/>
      <sheetName val="прогноз в розр рай2000 ост  (2)"/>
      <sheetName val="Обсяг бюдж 2000 АЯ"/>
    </sheetNames>
    <sheetDataSet>
      <sheetData sheetId="0">
        <row r="50">
          <cell r="L50">
            <v>12</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sheetData sheetId="18"/>
      <sheetData sheetId="19"/>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sheetData sheetId="18"/>
      <sheetData sheetId="19"/>
      <sheetData sheetId="20" refreshError="1"/>
      <sheetData sheetId="21" refreshError="1"/>
      <sheetData sheetId="22" refreshError="1"/>
      <sheetData sheetId="23" refreshError="1"/>
      <sheetData sheetId="24" refreshError="1"/>
      <sheetData sheetId="25" refreshError="1"/>
    </sheetDataSet>
  </externalBook>
</externalLink>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Офіс">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Офіс">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03"/>
  <sheetViews>
    <sheetView topLeftCell="B1" zoomScale="115" zoomScaleNormal="115" workbookViewId="0">
      <selection activeCell="G96" sqref="G96"/>
    </sheetView>
  </sheetViews>
  <sheetFormatPr defaultRowHeight="12.75"/>
  <cols>
    <col min="1" max="1" width="8.85546875" hidden="1" customWidth="1"/>
    <col min="2" max="2" width="8.5703125" customWidth="1"/>
    <col min="3" max="3" width="28.7109375" customWidth="1"/>
    <col min="4" max="4" width="17.85546875" customWidth="1"/>
    <col min="5" max="6" width="10.140625" customWidth="1"/>
    <col min="7" max="7" width="9.85546875" customWidth="1"/>
    <col min="8" max="8" width="8" customWidth="1"/>
    <col min="9" max="10" width="8.85546875" hidden="1" customWidth="1"/>
    <col min="12" max="12" width="9.85546875" customWidth="1"/>
  </cols>
  <sheetData>
    <row r="1" spans="1:10" ht="8.25" customHeight="1">
      <c r="A1" s="1"/>
      <c r="B1" s="1"/>
      <c r="C1" s="1"/>
      <c r="D1" s="1"/>
      <c r="E1" s="87" t="s">
        <v>234</v>
      </c>
      <c r="F1" s="87"/>
      <c r="G1" s="87"/>
      <c r="H1" s="87"/>
      <c r="I1" s="1"/>
    </row>
    <row r="2" spans="1:10" ht="12.75" hidden="1" customHeight="1">
      <c r="A2" s="1"/>
      <c r="B2" s="1"/>
      <c r="C2" s="1"/>
      <c r="D2" s="1"/>
      <c r="E2" s="88" t="s">
        <v>479</v>
      </c>
      <c r="F2" s="88"/>
      <c r="G2" s="88"/>
      <c r="H2" s="88"/>
      <c r="I2" s="1"/>
    </row>
    <row r="3" spans="1:10" ht="17.25" customHeight="1">
      <c r="A3" s="1"/>
      <c r="B3" s="1"/>
      <c r="C3" s="1"/>
      <c r="D3" s="1"/>
      <c r="E3" s="88" t="s">
        <v>541</v>
      </c>
      <c r="F3" s="88"/>
      <c r="G3" s="88"/>
      <c r="H3" s="88"/>
      <c r="I3" s="1"/>
    </row>
    <row r="4" spans="1:10">
      <c r="A4" s="1"/>
      <c r="B4" s="1"/>
      <c r="C4" s="1"/>
      <c r="D4" s="1"/>
      <c r="E4" s="88"/>
      <c r="F4" s="88"/>
      <c r="G4" s="88"/>
      <c r="H4" s="88"/>
      <c r="I4" s="1"/>
    </row>
    <row r="5" spans="1:10" ht="15.95" customHeight="1">
      <c r="A5" s="1"/>
      <c r="B5" s="86" t="s">
        <v>235</v>
      </c>
      <c r="C5" s="86"/>
      <c r="D5" s="86"/>
      <c r="E5" s="86"/>
      <c r="F5" s="86"/>
      <c r="G5" s="86"/>
      <c r="H5" s="86"/>
      <c r="I5" s="1"/>
    </row>
    <row r="6" spans="1:10" ht="15.95" customHeight="1">
      <c r="A6" s="1"/>
      <c r="B6" s="86" t="s">
        <v>487</v>
      </c>
      <c r="C6" s="86"/>
      <c r="D6" s="86"/>
      <c r="E6" s="86"/>
      <c r="F6" s="86"/>
      <c r="G6" s="86"/>
      <c r="H6" s="86"/>
      <c r="I6" s="1"/>
    </row>
    <row r="7" spans="1:10" ht="11.1" customHeight="1">
      <c r="A7" s="1"/>
      <c r="B7" s="90" t="s">
        <v>0</v>
      </c>
      <c r="C7" s="90"/>
      <c r="D7" s="1"/>
      <c r="E7" s="1"/>
      <c r="F7" s="1"/>
      <c r="G7" s="1"/>
      <c r="H7" s="1"/>
      <c r="I7" s="1"/>
    </row>
    <row r="8" spans="1:10" ht="12" customHeight="1">
      <c r="A8" s="1"/>
      <c r="B8" s="91" t="s">
        <v>1</v>
      </c>
      <c r="C8" s="91"/>
      <c r="D8" s="1"/>
      <c r="E8" s="1"/>
      <c r="F8" s="1"/>
      <c r="G8" s="1"/>
      <c r="H8" s="1"/>
      <c r="I8" s="1"/>
    </row>
    <row r="9" spans="1:10" ht="11.1" customHeight="1">
      <c r="A9" s="1"/>
      <c r="B9" s="1"/>
      <c r="C9" s="1"/>
      <c r="D9" s="1"/>
      <c r="E9" s="1"/>
      <c r="F9" s="1"/>
      <c r="G9" s="1"/>
      <c r="H9" s="8" t="s">
        <v>2</v>
      </c>
      <c r="I9" s="1"/>
    </row>
    <row r="10" spans="1:10" ht="12" customHeight="1">
      <c r="A10" s="1"/>
      <c r="B10" s="92" t="s">
        <v>236</v>
      </c>
      <c r="C10" s="92" t="s">
        <v>237</v>
      </c>
      <c r="D10" s="92"/>
      <c r="E10" s="92" t="s">
        <v>238</v>
      </c>
      <c r="F10" s="92" t="s">
        <v>239</v>
      </c>
      <c r="G10" s="96" t="s">
        <v>3</v>
      </c>
      <c r="H10" s="96"/>
      <c r="I10" s="1"/>
    </row>
    <row r="11" spans="1:10" ht="29.1" customHeight="1">
      <c r="A11" s="1"/>
      <c r="B11" s="92"/>
      <c r="C11" s="92"/>
      <c r="D11" s="92"/>
      <c r="E11" s="92"/>
      <c r="F11" s="92"/>
      <c r="G11" s="25" t="s">
        <v>4</v>
      </c>
      <c r="H11" s="26" t="s">
        <v>240</v>
      </c>
      <c r="I11" s="1"/>
    </row>
    <row r="12" spans="1:10" ht="12" customHeight="1">
      <c r="A12" s="1"/>
      <c r="B12" s="6" t="s">
        <v>5</v>
      </c>
      <c r="C12" s="97" t="s">
        <v>6</v>
      </c>
      <c r="D12" s="97"/>
      <c r="E12" s="6" t="s">
        <v>7</v>
      </c>
      <c r="F12" s="6" t="s">
        <v>8</v>
      </c>
      <c r="G12" s="6" t="s">
        <v>9</v>
      </c>
      <c r="H12" s="6" t="s">
        <v>10</v>
      </c>
      <c r="I12" s="1"/>
    </row>
    <row r="13" spans="1:10" ht="14.1" customHeight="1">
      <c r="A13" s="1"/>
      <c r="B13" s="20" t="s">
        <v>241</v>
      </c>
      <c r="C13" s="98" t="s">
        <v>242</v>
      </c>
      <c r="D13" s="98"/>
      <c r="E13" s="15">
        <f>E14+E20+E26+E34+E48</f>
        <v>96572137</v>
      </c>
      <c r="F13" s="15">
        <f>F14+F20+F26+F34+F48</f>
        <v>96546737</v>
      </c>
      <c r="G13" s="15">
        <f>G14+G20+G26+G34+G48</f>
        <v>25400</v>
      </c>
      <c r="H13" s="15">
        <f>H14+H20+H26+H34+H48</f>
        <v>0</v>
      </c>
      <c r="I13" s="1"/>
    </row>
    <row r="14" spans="1:10" ht="20.100000000000001" customHeight="1">
      <c r="A14" s="1"/>
      <c r="B14" s="20" t="s">
        <v>243</v>
      </c>
      <c r="C14" s="89" t="s">
        <v>244</v>
      </c>
      <c r="D14" s="89"/>
      <c r="E14" s="15">
        <f t="shared" ref="E14:J14" si="0">E15</f>
        <v>53055503</v>
      </c>
      <c r="F14" s="15">
        <f t="shared" si="0"/>
        <v>53055503</v>
      </c>
      <c r="G14" s="15">
        <f t="shared" si="0"/>
        <v>0</v>
      </c>
      <c r="H14" s="15">
        <f t="shared" si="0"/>
        <v>0</v>
      </c>
      <c r="I14" s="15">
        <f t="shared" si="0"/>
        <v>0</v>
      </c>
      <c r="J14" s="15">
        <f t="shared" si="0"/>
        <v>0</v>
      </c>
    </row>
    <row r="15" spans="1:10" ht="14.1" customHeight="1">
      <c r="A15" s="1"/>
      <c r="B15" s="20" t="s">
        <v>245</v>
      </c>
      <c r="C15" s="89" t="s">
        <v>246</v>
      </c>
      <c r="D15" s="89"/>
      <c r="E15" s="15">
        <f>E16+E17+E18+E19</f>
        <v>53055503</v>
      </c>
      <c r="F15" s="15">
        <f>F16+F17+F18+F19</f>
        <v>53055503</v>
      </c>
      <c r="G15" s="15">
        <f>G16+G17+G18+G19</f>
        <v>0</v>
      </c>
      <c r="H15" s="15">
        <f>H16+H17+H18+H19</f>
        <v>0</v>
      </c>
      <c r="I15" s="1"/>
    </row>
    <row r="16" spans="1:10" ht="20.100000000000001" customHeight="1">
      <c r="A16" s="1"/>
      <c r="B16" s="21" t="s">
        <v>247</v>
      </c>
      <c r="C16" s="93" t="s">
        <v>248</v>
      </c>
      <c r="D16" s="93"/>
      <c r="E16" s="22">
        <f>F16+G16</f>
        <v>39877157</v>
      </c>
      <c r="F16" s="22">
        <v>39877157</v>
      </c>
      <c r="G16" s="22">
        <v>0</v>
      </c>
      <c r="H16" s="22">
        <v>0</v>
      </c>
      <c r="I16" s="1"/>
    </row>
    <row r="17" spans="1:12" ht="21" customHeight="1">
      <c r="A17" s="1"/>
      <c r="B17" s="21">
        <v>11010400</v>
      </c>
      <c r="C17" s="94" t="s">
        <v>249</v>
      </c>
      <c r="D17" s="95"/>
      <c r="E17" s="22">
        <f>F17+G17</f>
        <v>12132800</v>
      </c>
      <c r="F17" s="22">
        <v>12132800</v>
      </c>
      <c r="G17" s="22">
        <v>0</v>
      </c>
      <c r="H17" s="22">
        <v>0</v>
      </c>
      <c r="I17" s="1"/>
      <c r="L17" s="16"/>
    </row>
    <row r="18" spans="1:12" ht="20.100000000000001" customHeight="1">
      <c r="A18" s="1"/>
      <c r="B18" s="21">
        <v>11010500</v>
      </c>
      <c r="C18" s="94" t="s">
        <v>250</v>
      </c>
      <c r="D18" s="95"/>
      <c r="E18" s="22">
        <f>F18+G18</f>
        <v>367146</v>
      </c>
      <c r="F18" s="22">
        <v>367146</v>
      </c>
      <c r="G18" s="22">
        <v>0</v>
      </c>
      <c r="H18" s="22">
        <v>0</v>
      </c>
      <c r="I18" s="1"/>
    </row>
    <row r="19" spans="1:12" ht="20.100000000000001" customHeight="1">
      <c r="A19" s="1"/>
      <c r="B19" s="21">
        <v>11011300</v>
      </c>
      <c r="C19" s="93" t="s">
        <v>392</v>
      </c>
      <c r="D19" s="93"/>
      <c r="E19" s="22">
        <f>F19+G19</f>
        <v>678400</v>
      </c>
      <c r="F19" s="22">
        <v>678400</v>
      </c>
      <c r="G19" s="22">
        <v>0</v>
      </c>
      <c r="H19" s="22">
        <v>0</v>
      </c>
      <c r="I19" s="1"/>
    </row>
    <row r="20" spans="1:12" ht="14.1" customHeight="1">
      <c r="A20" s="1"/>
      <c r="B20" s="20" t="s">
        <v>251</v>
      </c>
      <c r="C20" s="89" t="s">
        <v>252</v>
      </c>
      <c r="D20" s="89"/>
      <c r="E20" s="15">
        <f>E21+E24</f>
        <v>386034</v>
      </c>
      <c r="F20" s="15">
        <f>F21+F24</f>
        <v>386034</v>
      </c>
      <c r="G20" s="15">
        <f>G21+G24</f>
        <v>0</v>
      </c>
      <c r="H20" s="15">
        <f>H21+H24</f>
        <v>0</v>
      </c>
      <c r="I20" s="1"/>
    </row>
    <row r="21" spans="1:12" ht="14.1" customHeight="1">
      <c r="A21" s="1"/>
      <c r="B21" s="20" t="s">
        <v>253</v>
      </c>
      <c r="C21" s="89" t="s">
        <v>254</v>
      </c>
      <c r="D21" s="89"/>
      <c r="E21" s="15">
        <f>E22+E23</f>
        <v>294754</v>
      </c>
      <c r="F21" s="15">
        <f>F22+F23</f>
        <v>294754</v>
      </c>
      <c r="G21" s="15">
        <f>G22+G23</f>
        <v>0</v>
      </c>
      <c r="H21" s="15">
        <f>H22+H23</f>
        <v>0</v>
      </c>
      <c r="I21" s="1"/>
    </row>
    <row r="22" spans="1:12" ht="20.100000000000001" customHeight="1">
      <c r="A22" s="1"/>
      <c r="B22" s="21" t="s">
        <v>255</v>
      </c>
      <c r="C22" s="93" t="s">
        <v>256</v>
      </c>
      <c r="D22" s="93"/>
      <c r="E22" s="22">
        <f>F22+G22</f>
        <v>76100</v>
      </c>
      <c r="F22" s="22">
        <v>76100</v>
      </c>
      <c r="G22" s="22">
        <v>0</v>
      </c>
      <c r="H22" s="22">
        <v>0</v>
      </c>
      <c r="I22" s="1"/>
    </row>
    <row r="23" spans="1:12" ht="29.1" customHeight="1">
      <c r="A23" s="1"/>
      <c r="B23" s="21" t="s">
        <v>257</v>
      </c>
      <c r="C23" s="93" t="s">
        <v>258</v>
      </c>
      <c r="D23" s="93"/>
      <c r="E23" s="22">
        <f>F23+G23</f>
        <v>218654</v>
      </c>
      <c r="F23" s="22">
        <v>218654</v>
      </c>
      <c r="G23" s="22">
        <v>0</v>
      </c>
      <c r="H23" s="22">
        <v>0</v>
      </c>
      <c r="I23" s="1"/>
    </row>
    <row r="24" spans="1:12" ht="20.100000000000001" customHeight="1">
      <c r="A24" s="1"/>
      <c r="B24" s="20" t="s">
        <v>259</v>
      </c>
      <c r="C24" s="89" t="s">
        <v>260</v>
      </c>
      <c r="D24" s="89"/>
      <c r="E24" s="15">
        <f>E25</f>
        <v>91280</v>
      </c>
      <c r="F24" s="15">
        <f>F25</f>
        <v>91280</v>
      </c>
      <c r="G24" s="15">
        <f>G25</f>
        <v>0</v>
      </c>
      <c r="H24" s="15">
        <f>H25</f>
        <v>0</v>
      </c>
      <c r="I24" s="1"/>
    </row>
    <row r="25" spans="1:12" ht="20.100000000000001" customHeight="1">
      <c r="A25" s="1"/>
      <c r="B25" s="21" t="s">
        <v>261</v>
      </c>
      <c r="C25" s="93" t="s">
        <v>262</v>
      </c>
      <c r="D25" s="93"/>
      <c r="E25" s="22">
        <f>F25+G25</f>
        <v>91280</v>
      </c>
      <c r="F25" s="22">
        <v>91280</v>
      </c>
      <c r="G25" s="22">
        <v>0</v>
      </c>
      <c r="H25" s="22">
        <v>0</v>
      </c>
      <c r="I25" s="1"/>
    </row>
    <row r="26" spans="1:12" ht="14.1" customHeight="1">
      <c r="A26" s="1"/>
      <c r="B26" s="20" t="s">
        <v>263</v>
      </c>
      <c r="C26" s="89" t="s">
        <v>264</v>
      </c>
      <c r="D26" s="89"/>
      <c r="E26" s="15">
        <f>E27+E29+E31</f>
        <v>5275600</v>
      </c>
      <c r="F26" s="15">
        <f>F27+F29+F31</f>
        <v>5275600</v>
      </c>
      <c r="G26" s="15">
        <f>G27+G29+G31</f>
        <v>0</v>
      </c>
      <c r="H26" s="15">
        <f>H27+H29+H31</f>
        <v>0</v>
      </c>
      <c r="I26" s="1"/>
    </row>
    <row r="27" spans="1:12" ht="20.100000000000001" customHeight="1">
      <c r="A27" s="1"/>
      <c r="B27" s="20" t="s">
        <v>265</v>
      </c>
      <c r="C27" s="89" t="s">
        <v>266</v>
      </c>
      <c r="D27" s="89"/>
      <c r="E27" s="15">
        <f t="shared" ref="E27:J27" si="1">E28</f>
        <v>375600</v>
      </c>
      <c r="F27" s="15">
        <f t="shared" si="1"/>
        <v>375600</v>
      </c>
      <c r="G27" s="15">
        <f t="shared" si="1"/>
        <v>0</v>
      </c>
      <c r="H27" s="15">
        <f t="shared" si="1"/>
        <v>0</v>
      </c>
      <c r="I27" s="15">
        <f t="shared" si="1"/>
        <v>0</v>
      </c>
      <c r="J27" s="15">
        <f t="shared" si="1"/>
        <v>0</v>
      </c>
    </row>
    <row r="28" spans="1:12" ht="14.1" customHeight="1">
      <c r="A28" s="1"/>
      <c r="B28" s="21" t="s">
        <v>267</v>
      </c>
      <c r="C28" s="93" t="s">
        <v>268</v>
      </c>
      <c r="D28" s="93"/>
      <c r="E28" s="22">
        <f>F28+G28</f>
        <v>375600</v>
      </c>
      <c r="F28" s="22">
        <v>375600</v>
      </c>
      <c r="G28" s="22">
        <v>0</v>
      </c>
      <c r="H28" s="22">
        <v>0</v>
      </c>
      <c r="I28" s="1"/>
    </row>
    <row r="29" spans="1:12" ht="20.100000000000001" customHeight="1">
      <c r="A29" s="1"/>
      <c r="B29" s="20" t="s">
        <v>269</v>
      </c>
      <c r="C29" s="89" t="s">
        <v>270</v>
      </c>
      <c r="D29" s="89"/>
      <c r="E29" s="15">
        <f>E30</f>
        <v>2500000</v>
      </c>
      <c r="F29" s="15">
        <f>F30</f>
        <v>2500000</v>
      </c>
      <c r="G29" s="15">
        <f>G30</f>
        <v>0</v>
      </c>
      <c r="H29" s="15">
        <f>H30</f>
        <v>0</v>
      </c>
      <c r="I29" s="1"/>
    </row>
    <row r="30" spans="1:12" ht="14.1" customHeight="1">
      <c r="A30" s="1"/>
      <c r="B30" s="21" t="s">
        <v>271</v>
      </c>
      <c r="C30" s="93" t="s">
        <v>268</v>
      </c>
      <c r="D30" s="93"/>
      <c r="E30" s="22">
        <f>F30+G30</f>
        <v>2500000</v>
      </c>
      <c r="F30" s="22">
        <v>2500000</v>
      </c>
      <c r="G30" s="22">
        <v>0</v>
      </c>
      <c r="H30" s="22">
        <v>0</v>
      </c>
      <c r="I30" s="1"/>
    </row>
    <row r="31" spans="1:12" ht="20.100000000000001" customHeight="1">
      <c r="A31" s="1"/>
      <c r="B31" s="20" t="s">
        <v>272</v>
      </c>
      <c r="C31" s="89" t="s">
        <v>273</v>
      </c>
      <c r="D31" s="89"/>
      <c r="E31" s="15">
        <f>E32+E33</f>
        <v>2400000</v>
      </c>
      <c r="F31" s="15">
        <f>F32+F33</f>
        <v>2400000</v>
      </c>
      <c r="G31" s="15">
        <f>G32+G33</f>
        <v>0</v>
      </c>
      <c r="H31" s="15">
        <f>H32+H33</f>
        <v>0</v>
      </c>
      <c r="I31" s="1"/>
    </row>
    <row r="32" spans="1:12" ht="48.75" customHeight="1">
      <c r="A32" s="1"/>
      <c r="B32" s="21" t="s">
        <v>274</v>
      </c>
      <c r="C32" s="93" t="s">
        <v>275</v>
      </c>
      <c r="D32" s="93"/>
      <c r="E32" s="22">
        <f>F32+G32</f>
        <v>1440000</v>
      </c>
      <c r="F32" s="22">
        <v>1440000</v>
      </c>
      <c r="G32" s="22">
        <v>0</v>
      </c>
      <c r="H32" s="22">
        <v>0</v>
      </c>
      <c r="I32" s="1"/>
    </row>
    <row r="33" spans="1:9" ht="38.1" customHeight="1">
      <c r="A33" s="1"/>
      <c r="B33" s="21" t="s">
        <v>276</v>
      </c>
      <c r="C33" s="93" t="s">
        <v>277</v>
      </c>
      <c r="D33" s="93"/>
      <c r="E33" s="22">
        <f>F33+G33</f>
        <v>960000</v>
      </c>
      <c r="F33" s="22">
        <v>960000</v>
      </c>
      <c r="G33" s="22">
        <v>0</v>
      </c>
      <c r="H33" s="22">
        <v>0</v>
      </c>
      <c r="I33" s="1"/>
    </row>
    <row r="34" spans="1:9" ht="20.100000000000001" customHeight="1">
      <c r="A34" s="1"/>
      <c r="B34" s="20" t="s">
        <v>278</v>
      </c>
      <c r="C34" s="89" t="s">
        <v>279</v>
      </c>
      <c r="D34" s="89"/>
      <c r="E34" s="15">
        <f>E35+E44</f>
        <v>37829600</v>
      </c>
      <c r="F34" s="15">
        <f>F35+F44</f>
        <v>37829600</v>
      </c>
      <c r="G34" s="15">
        <f>G35+G44</f>
        <v>0</v>
      </c>
      <c r="H34" s="15">
        <f>H35+H44</f>
        <v>0</v>
      </c>
      <c r="I34" s="1"/>
    </row>
    <row r="35" spans="1:9" ht="14.1" customHeight="1">
      <c r="A35" s="1"/>
      <c r="B35" s="20" t="s">
        <v>280</v>
      </c>
      <c r="C35" s="89" t="s">
        <v>281</v>
      </c>
      <c r="D35" s="89"/>
      <c r="E35" s="15">
        <f>SUM(E36:E43)</f>
        <v>16629800</v>
      </c>
      <c r="F35" s="15">
        <f>SUM(F36:F43)</f>
        <v>16629800</v>
      </c>
      <c r="G35" s="15">
        <f>SUM(G36:G43)</f>
        <v>0</v>
      </c>
      <c r="H35" s="15">
        <f>SUM(H36:H43)</f>
        <v>0</v>
      </c>
      <c r="I35" s="1"/>
    </row>
    <row r="36" spans="1:9" ht="20.100000000000001" customHeight="1">
      <c r="A36" s="1"/>
      <c r="B36" s="21" t="s">
        <v>282</v>
      </c>
      <c r="C36" s="93" t="s">
        <v>283</v>
      </c>
      <c r="D36" s="93"/>
      <c r="E36" s="22">
        <f>F36+G36</f>
        <v>5900</v>
      </c>
      <c r="F36" s="22">
        <v>5900</v>
      </c>
      <c r="G36" s="22">
        <v>0</v>
      </c>
      <c r="H36" s="22">
        <v>0</v>
      </c>
      <c r="I36" s="1"/>
    </row>
    <row r="37" spans="1:9" ht="20.100000000000001" customHeight="1">
      <c r="A37" s="1"/>
      <c r="B37" s="21" t="s">
        <v>284</v>
      </c>
      <c r="C37" s="93" t="s">
        <v>285</v>
      </c>
      <c r="D37" s="93"/>
      <c r="E37" s="22">
        <f t="shared" ref="E37:E43" si="2">F37+G37</f>
        <v>270000</v>
      </c>
      <c r="F37" s="22">
        <v>270000</v>
      </c>
      <c r="G37" s="22">
        <v>0</v>
      </c>
      <c r="H37" s="22">
        <v>0</v>
      </c>
      <c r="I37" s="1"/>
    </row>
    <row r="38" spans="1:9" ht="20.100000000000001" customHeight="1">
      <c r="A38" s="1"/>
      <c r="B38" s="21" t="s">
        <v>286</v>
      </c>
      <c r="C38" s="93" t="s">
        <v>287</v>
      </c>
      <c r="D38" s="93"/>
      <c r="E38" s="22">
        <f t="shared" si="2"/>
        <v>765000</v>
      </c>
      <c r="F38" s="22">
        <v>765000</v>
      </c>
      <c r="G38" s="22">
        <v>0</v>
      </c>
      <c r="H38" s="22">
        <v>0</v>
      </c>
      <c r="I38" s="1"/>
    </row>
    <row r="39" spans="1:9" ht="20.100000000000001" customHeight="1">
      <c r="A39" s="1"/>
      <c r="B39" s="21" t="s">
        <v>288</v>
      </c>
      <c r="C39" s="93" t="s">
        <v>289</v>
      </c>
      <c r="D39" s="93"/>
      <c r="E39" s="22">
        <f t="shared" si="2"/>
        <v>620000</v>
      </c>
      <c r="F39" s="22">
        <v>620000</v>
      </c>
      <c r="G39" s="22">
        <v>0</v>
      </c>
      <c r="H39" s="22">
        <v>0</v>
      </c>
      <c r="I39" s="1"/>
    </row>
    <row r="40" spans="1:9" ht="14.1" customHeight="1">
      <c r="A40" s="1"/>
      <c r="B40" s="21" t="s">
        <v>290</v>
      </c>
      <c r="C40" s="93" t="s">
        <v>291</v>
      </c>
      <c r="D40" s="93"/>
      <c r="E40" s="22">
        <f t="shared" si="2"/>
        <v>565000</v>
      </c>
      <c r="F40" s="22">
        <v>565000</v>
      </c>
      <c r="G40" s="22">
        <v>0</v>
      </c>
      <c r="H40" s="22">
        <v>0</v>
      </c>
      <c r="I40" s="1"/>
    </row>
    <row r="41" spans="1:9" ht="14.1" customHeight="1">
      <c r="A41" s="1"/>
      <c r="B41" s="21" t="s">
        <v>292</v>
      </c>
      <c r="C41" s="93" t="s">
        <v>293</v>
      </c>
      <c r="D41" s="93"/>
      <c r="E41" s="22">
        <f t="shared" si="2"/>
        <v>9900000</v>
      </c>
      <c r="F41" s="22">
        <v>9900000</v>
      </c>
      <c r="G41" s="22">
        <v>0</v>
      </c>
      <c r="H41" s="22">
        <v>0</v>
      </c>
      <c r="I41" s="1"/>
    </row>
    <row r="42" spans="1:9" ht="14.1" customHeight="1">
      <c r="A42" s="1"/>
      <c r="B42" s="21" t="s">
        <v>294</v>
      </c>
      <c r="C42" s="93" t="s">
        <v>295</v>
      </c>
      <c r="D42" s="93"/>
      <c r="E42" s="22">
        <f t="shared" si="2"/>
        <v>1703900</v>
      </c>
      <c r="F42" s="22">
        <v>1703900</v>
      </c>
      <c r="G42" s="22">
        <v>0</v>
      </c>
      <c r="H42" s="22">
        <v>0</v>
      </c>
      <c r="I42" s="1"/>
    </row>
    <row r="43" spans="1:9" ht="14.1" customHeight="1">
      <c r="A43" s="1"/>
      <c r="B43" s="21" t="s">
        <v>296</v>
      </c>
      <c r="C43" s="93" t="s">
        <v>297</v>
      </c>
      <c r="D43" s="93"/>
      <c r="E43" s="22">
        <f t="shared" si="2"/>
        <v>2800000</v>
      </c>
      <c r="F43" s="22">
        <v>2800000</v>
      </c>
      <c r="G43" s="22">
        <v>0</v>
      </c>
      <c r="H43" s="22">
        <v>0</v>
      </c>
      <c r="I43" s="1"/>
    </row>
    <row r="44" spans="1:9" ht="14.1" customHeight="1">
      <c r="A44" s="1"/>
      <c r="B44" s="20" t="s">
        <v>298</v>
      </c>
      <c r="C44" s="89" t="s">
        <v>299</v>
      </c>
      <c r="D44" s="89"/>
      <c r="E44" s="15">
        <f>E45+E46+E47</f>
        <v>21199800</v>
      </c>
      <c r="F44" s="15">
        <f>F45+F46+F47</f>
        <v>21199800</v>
      </c>
      <c r="G44" s="15">
        <f>G45+G46+G47</f>
        <v>0</v>
      </c>
      <c r="H44" s="15">
        <f>H45+H46+H47</f>
        <v>0</v>
      </c>
      <c r="I44" s="1"/>
    </row>
    <row r="45" spans="1:9" ht="14.1" customHeight="1">
      <c r="A45" s="1"/>
      <c r="B45" s="21" t="s">
        <v>300</v>
      </c>
      <c r="C45" s="93" t="s">
        <v>301</v>
      </c>
      <c r="D45" s="93"/>
      <c r="E45" s="22">
        <f>F45+G45</f>
        <v>1375500</v>
      </c>
      <c r="F45" s="22">
        <v>1375500</v>
      </c>
      <c r="G45" s="22">
        <v>0</v>
      </c>
      <c r="H45" s="22">
        <v>0</v>
      </c>
      <c r="I45" s="1"/>
    </row>
    <row r="46" spans="1:9" ht="14.1" customHeight="1">
      <c r="A46" s="1"/>
      <c r="B46" s="21" t="s">
        <v>302</v>
      </c>
      <c r="C46" s="93" t="s">
        <v>303</v>
      </c>
      <c r="D46" s="93"/>
      <c r="E46" s="22">
        <f>F46+G46</f>
        <v>14098500</v>
      </c>
      <c r="F46" s="22">
        <v>14098500</v>
      </c>
      <c r="G46" s="22">
        <v>0</v>
      </c>
      <c r="H46" s="22">
        <v>0</v>
      </c>
      <c r="I46" s="1"/>
    </row>
    <row r="47" spans="1:9" ht="29.1" customHeight="1">
      <c r="A47" s="1"/>
      <c r="B47" s="21" t="s">
        <v>304</v>
      </c>
      <c r="C47" s="93" t="s">
        <v>305</v>
      </c>
      <c r="D47" s="93"/>
      <c r="E47" s="22">
        <f>F47+G47</f>
        <v>5725800</v>
      </c>
      <c r="F47" s="22">
        <v>5725800</v>
      </c>
      <c r="G47" s="22">
        <v>0</v>
      </c>
      <c r="H47" s="22">
        <v>0</v>
      </c>
      <c r="I47" s="1"/>
    </row>
    <row r="48" spans="1:9" ht="14.1" customHeight="1">
      <c r="A48" s="1"/>
      <c r="B48" s="20" t="s">
        <v>306</v>
      </c>
      <c r="C48" s="89" t="s">
        <v>307</v>
      </c>
      <c r="D48" s="89"/>
      <c r="E48" s="15">
        <f>E49</f>
        <v>25400</v>
      </c>
      <c r="F48" s="15">
        <f>F49</f>
        <v>0</v>
      </c>
      <c r="G48" s="15">
        <f>G49</f>
        <v>25400</v>
      </c>
      <c r="H48" s="15">
        <f>H49</f>
        <v>0</v>
      </c>
      <c r="I48" s="1"/>
    </row>
    <row r="49" spans="1:9" ht="14.1" customHeight="1">
      <c r="A49" s="1"/>
      <c r="B49" s="20" t="s">
        <v>308</v>
      </c>
      <c r="C49" s="89" t="s">
        <v>309</v>
      </c>
      <c r="D49" s="89"/>
      <c r="E49" s="15">
        <f>E50+E51+E52</f>
        <v>25400</v>
      </c>
      <c r="F49" s="15">
        <f>F50+F51+F52</f>
        <v>0</v>
      </c>
      <c r="G49" s="15">
        <f>G50+G51+G52</f>
        <v>25400</v>
      </c>
      <c r="H49" s="15">
        <f>H50+H51+H52</f>
        <v>0</v>
      </c>
      <c r="I49" s="1"/>
    </row>
    <row r="50" spans="1:9" ht="29.1" customHeight="1">
      <c r="A50" s="1"/>
      <c r="B50" s="21" t="s">
        <v>310</v>
      </c>
      <c r="C50" s="93" t="s">
        <v>311</v>
      </c>
      <c r="D50" s="93"/>
      <c r="E50" s="22">
        <f>F50+G50</f>
        <v>14230</v>
      </c>
      <c r="F50" s="22">
        <v>0</v>
      </c>
      <c r="G50" s="22">
        <v>14230</v>
      </c>
      <c r="H50" s="22">
        <v>0</v>
      </c>
      <c r="I50" s="1"/>
    </row>
    <row r="51" spans="1:9" ht="20.100000000000001" customHeight="1">
      <c r="A51" s="1"/>
      <c r="B51" s="21" t="s">
        <v>312</v>
      </c>
      <c r="C51" s="93" t="s">
        <v>313</v>
      </c>
      <c r="D51" s="93"/>
      <c r="E51" s="22">
        <f>F51+G51</f>
        <v>770</v>
      </c>
      <c r="F51" s="22">
        <v>0</v>
      </c>
      <c r="G51" s="22">
        <v>770</v>
      </c>
      <c r="H51" s="22">
        <v>0</v>
      </c>
      <c r="I51" s="1"/>
    </row>
    <row r="52" spans="1:9" ht="29.1" customHeight="1">
      <c r="A52" s="1"/>
      <c r="B52" s="21" t="s">
        <v>314</v>
      </c>
      <c r="C52" s="93" t="s">
        <v>315</v>
      </c>
      <c r="D52" s="93"/>
      <c r="E52" s="22">
        <f>F52+G52</f>
        <v>10400</v>
      </c>
      <c r="F52" s="22">
        <v>0</v>
      </c>
      <c r="G52" s="22">
        <v>10400</v>
      </c>
      <c r="H52" s="22">
        <v>0</v>
      </c>
      <c r="I52" s="1"/>
    </row>
    <row r="53" spans="1:9" ht="14.1" customHeight="1">
      <c r="A53" s="1"/>
      <c r="B53" s="20" t="s">
        <v>316</v>
      </c>
      <c r="C53" s="98" t="s">
        <v>317</v>
      </c>
      <c r="D53" s="98"/>
      <c r="E53" s="15">
        <f>E54+E60+E70</f>
        <v>2907240</v>
      </c>
      <c r="F53" s="15">
        <f>F54+F60+F70</f>
        <v>1225040</v>
      </c>
      <c r="G53" s="15">
        <f>G54+G60+G70</f>
        <v>1682200</v>
      </c>
      <c r="H53" s="15">
        <f>H54+H60+H70</f>
        <v>0</v>
      </c>
      <c r="I53" s="1"/>
    </row>
    <row r="54" spans="1:9" ht="14.1" customHeight="1">
      <c r="A54" s="1"/>
      <c r="B54" s="20" t="s">
        <v>318</v>
      </c>
      <c r="C54" s="89" t="s">
        <v>319</v>
      </c>
      <c r="D54" s="89"/>
      <c r="E54" s="15">
        <f>E55</f>
        <v>153940</v>
      </c>
      <c r="F54" s="15">
        <f>F55</f>
        <v>153940</v>
      </c>
      <c r="G54" s="15">
        <f>G55</f>
        <v>0</v>
      </c>
      <c r="H54" s="15">
        <f>H55</f>
        <v>0</v>
      </c>
      <c r="I54" s="1"/>
    </row>
    <row r="55" spans="1:9" ht="14.1" customHeight="1">
      <c r="A55" s="1"/>
      <c r="B55" s="20" t="s">
        <v>320</v>
      </c>
      <c r="C55" s="89" t="s">
        <v>321</v>
      </c>
      <c r="D55" s="89"/>
      <c r="E55" s="15">
        <f>SUM(E56:E59)</f>
        <v>153940</v>
      </c>
      <c r="F55" s="15">
        <f>SUM(F56:F59)</f>
        <v>153940</v>
      </c>
      <c r="G55" s="15">
        <f>SUM(G56:G59)</f>
        <v>0</v>
      </c>
      <c r="H55" s="15">
        <f>SUM(H56:H59)</f>
        <v>0</v>
      </c>
      <c r="I55" s="1"/>
    </row>
    <row r="56" spans="1:9" ht="14.1" customHeight="1">
      <c r="A56" s="1"/>
      <c r="B56" s="21" t="s">
        <v>322</v>
      </c>
      <c r="C56" s="93" t="s">
        <v>323</v>
      </c>
      <c r="D56" s="93"/>
      <c r="E56" s="22">
        <f>F56+G56</f>
        <v>100000</v>
      </c>
      <c r="F56" s="22">
        <v>100000</v>
      </c>
      <c r="G56" s="22">
        <v>0</v>
      </c>
      <c r="H56" s="22">
        <v>0</v>
      </c>
      <c r="I56" s="1"/>
    </row>
    <row r="57" spans="1:9" ht="57.75" customHeight="1">
      <c r="A57" s="1"/>
      <c r="B57" s="21">
        <v>21081500</v>
      </c>
      <c r="C57" s="93" t="s">
        <v>509</v>
      </c>
      <c r="D57" s="93"/>
      <c r="E57" s="22">
        <f>F57+G57</f>
        <v>50000</v>
      </c>
      <c r="F57" s="22">
        <v>50000</v>
      </c>
      <c r="G57" s="22">
        <v>0</v>
      </c>
      <c r="H57" s="22">
        <v>0</v>
      </c>
      <c r="I57" s="1"/>
    </row>
    <row r="58" spans="1:9" ht="14.1" customHeight="1">
      <c r="A58" s="1"/>
      <c r="B58" s="21" t="s">
        <v>324</v>
      </c>
      <c r="C58" s="93" t="s">
        <v>325</v>
      </c>
      <c r="D58" s="93"/>
      <c r="E58" s="22">
        <f>F58+G58</f>
        <v>1100</v>
      </c>
      <c r="F58" s="22">
        <v>1100</v>
      </c>
      <c r="G58" s="22">
        <v>0</v>
      </c>
      <c r="H58" s="22">
        <v>0</v>
      </c>
      <c r="I58" s="1"/>
    </row>
    <row r="59" spans="1:9" ht="39" customHeight="1">
      <c r="A59" s="1"/>
      <c r="B59" s="21">
        <v>21082400</v>
      </c>
      <c r="C59" s="93" t="s">
        <v>393</v>
      </c>
      <c r="D59" s="93"/>
      <c r="E59" s="22">
        <f>F59+G59</f>
        <v>2840</v>
      </c>
      <c r="F59" s="22">
        <v>2840</v>
      </c>
      <c r="G59" s="22">
        <v>0</v>
      </c>
      <c r="H59" s="22">
        <v>0</v>
      </c>
      <c r="I59" s="1"/>
    </row>
    <row r="60" spans="1:9" ht="20.100000000000001" customHeight="1">
      <c r="A60" s="1"/>
      <c r="B60" s="20" t="s">
        <v>326</v>
      </c>
      <c r="C60" s="89" t="s">
        <v>327</v>
      </c>
      <c r="D60" s="89"/>
      <c r="E60" s="15">
        <f>E61+E64+E66</f>
        <v>1071100</v>
      </c>
      <c r="F60" s="15">
        <f>F61+F64+F66</f>
        <v>1071100</v>
      </c>
      <c r="G60" s="15">
        <f>G61+G64+G66</f>
        <v>0</v>
      </c>
      <c r="H60" s="15">
        <f>H61+H64+H66</f>
        <v>0</v>
      </c>
      <c r="I60" s="1"/>
    </row>
    <row r="61" spans="1:9" ht="14.1" customHeight="1">
      <c r="A61" s="1"/>
      <c r="B61" s="20" t="s">
        <v>328</v>
      </c>
      <c r="C61" s="89" t="s">
        <v>329</v>
      </c>
      <c r="D61" s="89"/>
      <c r="E61" s="15">
        <f>E62+E63</f>
        <v>630000</v>
      </c>
      <c r="F61" s="15">
        <f>F62+F63</f>
        <v>630000</v>
      </c>
      <c r="G61" s="15">
        <f>G62+G63</f>
        <v>0</v>
      </c>
      <c r="H61" s="15">
        <f>H62+H63</f>
        <v>0</v>
      </c>
      <c r="I61" s="1"/>
    </row>
    <row r="62" spans="1:9" ht="14.1" customHeight="1">
      <c r="A62" s="1"/>
      <c r="B62" s="21" t="s">
        <v>330</v>
      </c>
      <c r="C62" s="93" t="s">
        <v>331</v>
      </c>
      <c r="D62" s="93"/>
      <c r="E62" s="22">
        <f>F62+G62</f>
        <v>180000</v>
      </c>
      <c r="F62" s="22">
        <v>180000</v>
      </c>
      <c r="G62" s="22">
        <v>0</v>
      </c>
      <c r="H62" s="22">
        <v>0</v>
      </c>
      <c r="I62" s="1"/>
    </row>
    <row r="63" spans="1:9" ht="20.100000000000001" customHeight="1">
      <c r="A63" s="1"/>
      <c r="B63" s="21" t="s">
        <v>332</v>
      </c>
      <c r="C63" s="93" t="s">
        <v>333</v>
      </c>
      <c r="D63" s="93"/>
      <c r="E63" s="22">
        <f>F63+G63</f>
        <v>450000</v>
      </c>
      <c r="F63" s="22">
        <v>450000</v>
      </c>
      <c r="G63" s="22">
        <v>0</v>
      </c>
      <c r="H63" s="22">
        <v>0</v>
      </c>
      <c r="I63" s="1"/>
    </row>
    <row r="64" spans="1:9" ht="20.100000000000001" customHeight="1">
      <c r="A64" s="1"/>
      <c r="B64" s="20" t="s">
        <v>334</v>
      </c>
      <c r="C64" s="89" t="s">
        <v>510</v>
      </c>
      <c r="D64" s="89"/>
      <c r="E64" s="15">
        <f>E65</f>
        <v>205600</v>
      </c>
      <c r="F64" s="15">
        <f>F65</f>
        <v>205600</v>
      </c>
      <c r="G64" s="15">
        <f>G65</f>
        <v>0</v>
      </c>
      <c r="H64" s="15">
        <f>H65</f>
        <v>0</v>
      </c>
      <c r="I64" s="1"/>
    </row>
    <row r="65" spans="1:10" ht="20.100000000000001" customHeight="1">
      <c r="A65" s="1"/>
      <c r="B65" s="21" t="s">
        <v>335</v>
      </c>
      <c r="C65" s="93" t="s">
        <v>336</v>
      </c>
      <c r="D65" s="93"/>
      <c r="E65" s="22">
        <f>F65+G65</f>
        <v>205600</v>
      </c>
      <c r="F65" s="22">
        <v>205600</v>
      </c>
      <c r="G65" s="22">
        <v>0</v>
      </c>
      <c r="H65" s="22">
        <v>0</v>
      </c>
      <c r="I65" s="1"/>
    </row>
    <row r="66" spans="1:10" ht="14.1" customHeight="1">
      <c r="A66" s="1"/>
      <c r="B66" s="20" t="s">
        <v>337</v>
      </c>
      <c r="C66" s="89" t="s">
        <v>338</v>
      </c>
      <c r="D66" s="89"/>
      <c r="E66" s="15">
        <f>E67+E68+E69</f>
        <v>235500</v>
      </c>
      <c r="F66" s="15">
        <f>F67+F68+F69</f>
        <v>235500</v>
      </c>
      <c r="G66" s="15">
        <f>G67+G68+G69</f>
        <v>0</v>
      </c>
      <c r="H66" s="15">
        <f>H67+H68+H69</f>
        <v>0</v>
      </c>
      <c r="I66" s="1"/>
    </row>
    <row r="67" spans="1:10" ht="29.1" customHeight="1">
      <c r="A67" s="1"/>
      <c r="B67" s="21" t="s">
        <v>339</v>
      </c>
      <c r="C67" s="93" t="s">
        <v>340</v>
      </c>
      <c r="D67" s="93"/>
      <c r="E67" s="22">
        <f>F67+G67</f>
        <v>235500</v>
      </c>
      <c r="F67" s="22">
        <v>235500</v>
      </c>
      <c r="G67" s="22">
        <v>0</v>
      </c>
      <c r="H67" s="22">
        <v>0</v>
      </c>
      <c r="I67" s="1"/>
    </row>
    <row r="68" spans="1:10" ht="14.1" customHeight="1">
      <c r="A68" s="1"/>
      <c r="B68" s="21" t="s">
        <v>341</v>
      </c>
      <c r="C68" s="93" t="s">
        <v>342</v>
      </c>
      <c r="D68" s="93"/>
      <c r="E68" s="22">
        <f>F68+G68</f>
        <v>0</v>
      </c>
      <c r="F68" s="22"/>
      <c r="G68" s="22">
        <v>0</v>
      </c>
      <c r="H68" s="22">
        <v>0</v>
      </c>
      <c r="I68" s="1"/>
    </row>
    <row r="69" spans="1:10" ht="20.100000000000001" customHeight="1">
      <c r="A69" s="1"/>
      <c r="B69" s="21" t="s">
        <v>343</v>
      </c>
      <c r="C69" s="93" t="s">
        <v>344</v>
      </c>
      <c r="D69" s="93"/>
      <c r="E69" s="22">
        <f>F69+G69</f>
        <v>0</v>
      </c>
      <c r="F69" s="22"/>
      <c r="G69" s="22">
        <v>0</v>
      </c>
      <c r="H69" s="22">
        <v>0</v>
      </c>
      <c r="I69" s="1"/>
    </row>
    <row r="70" spans="1:10" ht="14.1" customHeight="1">
      <c r="A70" s="1"/>
      <c r="B70" s="20" t="s">
        <v>345</v>
      </c>
      <c r="C70" s="89" t="s">
        <v>346</v>
      </c>
      <c r="D70" s="89"/>
      <c r="E70" s="15">
        <f t="shared" ref="E70:J70" si="3">E71+E74</f>
        <v>1682200</v>
      </c>
      <c r="F70" s="15">
        <f t="shared" si="3"/>
        <v>0</v>
      </c>
      <c r="G70" s="15">
        <f t="shared" si="3"/>
        <v>1682200</v>
      </c>
      <c r="H70" s="15">
        <f t="shared" si="3"/>
        <v>0</v>
      </c>
      <c r="I70" s="15">
        <f t="shared" si="3"/>
        <v>0</v>
      </c>
      <c r="J70" s="15">
        <f t="shared" si="3"/>
        <v>0</v>
      </c>
    </row>
    <row r="71" spans="1:10" ht="20.100000000000001" customHeight="1">
      <c r="A71" s="1"/>
      <c r="B71" s="20" t="s">
        <v>347</v>
      </c>
      <c r="C71" s="89" t="s">
        <v>348</v>
      </c>
      <c r="D71" s="89"/>
      <c r="E71" s="15">
        <f>E72+E73</f>
        <v>1110400</v>
      </c>
      <c r="F71" s="15">
        <f>F72+F73</f>
        <v>0</v>
      </c>
      <c r="G71" s="15">
        <f>G72+G73</f>
        <v>1110400</v>
      </c>
      <c r="H71" s="15">
        <f>H72+H73</f>
        <v>0</v>
      </c>
      <c r="I71" s="1"/>
    </row>
    <row r="72" spans="1:10" ht="20.100000000000001" customHeight="1">
      <c r="A72" s="1"/>
      <c r="B72" s="21" t="s">
        <v>349</v>
      </c>
      <c r="C72" s="93" t="s">
        <v>350</v>
      </c>
      <c r="D72" s="93"/>
      <c r="E72" s="22">
        <f>F72+G72</f>
        <v>869200</v>
      </c>
      <c r="F72" s="22">
        <v>0</v>
      </c>
      <c r="G72" s="22">
        <v>869200</v>
      </c>
      <c r="H72" s="22">
        <v>0</v>
      </c>
      <c r="I72" s="1"/>
    </row>
    <row r="73" spans="1:10" ht="20.100000000000001" customHeight="1">
      <c r="A73" s="1"/>
      <c r="B73" s="21" t="s">
        <v>351</v>
      </c>
      <c r="C73" s="93" t="s">
        <v>352</v>
      </c>
      <c r="D73" s="93"/>
      <c r="E73" s="22">
        <f>F73+G73</f>
        <v>241200</v>
      </c>
      <c r="F73" s="22">
        <v>0</v>
      </c>
      <c r="G73" s="22">
        <v>241200</v>
      </c>
      <c r="H73" s="22">
        <v>0</v>
      </c>
      <c r="I73" s="1"/>
    </row>
    <row r="74" spans="1:10" ht="14.1" customHeight="1">
      <c r="A74" s="1"/>
      <c r="B74" s="20" t="s">
        <v>353</v>
      </c>
      <c r="C74" s="89" t="s">
        <v>354</v>
      </c>
      <c r="D74" s="89"/>
      <c r="E74" s="15">
        <f>E75</f>
        <v>571800</v>
      </c>
      <c r="F74" s="15">
        <f>F75</f>
        <v>0</v>
      </c>
      <c r="G74" s="15">
        <f>G75</f>
        <v>571800</v>
      </c>
      <c r="H74" s="15">
        <f>H75</f>
        <v>0</v>
      </c>
      <c r="I74" s="1"/>
    </row>
    <row r="75" spans="1:10" ht="57.75" customHeight="1">
      <c r="A75" s="1"/>
      <c r="B75" s="21" t="s">
        <v>355</v>
      </c>
      <c r="C75" s="93" t="s">
        <v>356</v>
      </c>
      <c r="D75" s="93"/>
      <c r="E75" s="22">
        <f>F75+G75</f>
        <v>571800</v>
      </c>
      <c r="F75" s="22">
        <v>0</v>
      </c>
      <c r="G75" s="22">
        <v>571800</v>
      </c>
      <c r="H75" s="22">
        <v>0</v>
      </c>
      <c r="I75" s="1"/>
    </row>
    <row r="76" spans="1:10" ht="13.5" hidden="1" customHeight="1">
      <c r="A76" s="1"/>
      <c r="B76" s="20" t="s">
        <v>357</v>
      </c>
      <c r="C76" s="98" t="s">
        <v>358</v>
      </c>
      <c r="D76" s="98"/>
      <c r="E76" s="15">
        <f>E77</f>
        <v>300300</v>
      </c>
      <c r="F76" s="15">
        <f t="shared" ref="F76:J78" si="4">F77</f>
        <v>0</v>
      </c>
      <c r="G76" s="15">
        <f t="shared" si="4"/>
        <v>300300</v>
      </c>
      <c r="H76" s="15">
        <f t="shared" si="4"/>
        <v>0</v>
      </c>
      <c r="I76" s="1"/>
    </row>
    <row r="77" spans="1:10" ht="13.5" hidden="1" customHeight="1">
      <c r="A77" s="1"/>
      <c r="B77" s="20" t="s">
        <v>359</v>
      </c>
      <c r="C77" s="89" t="s">
        <v>360</v>
      </c>
      <c r="D77" s="89"/>
      <c r="E77" s="15">
        <f>E78</f>
        <v>300300</v>
      </c>
      <c r="F77" s="15">
        <f t="shared" si="4"/>
        <v>0</v>
      </c>
      <c r="G77" s="15">
        <f t="shared" si="4"/>
        <v>300300</v>
      </c>
      <c r="H77" s="15">
        <f t="shared" si="4"/>
        <v>0</v>
      </c>
      <c r="I77" s="15">
        <f t="shared" si="4"/>
        <v>0</v>
      </c>
      <c r="J77" s="15">
        <f t="shared" si="4"/>
        <v>0</v>
      </c>
    </row>
    <row r="78" spans="1:10" ht="27.75" customHeight="1">
      <c r="A78" s="1"/>
      <c r="B78" s="20" t="s">
        <v>361</v>
      </c>
      <c r="C78" s="89" t="s">
        <v>362</v>
      </c>
      <c r="D78" s="89"/>
      <c r="E78" s="15">
        <f>E79</f>
        <v>300300</v>
      </c>
      <c r="F78" s="15">
        <f t="shared" si="4"/>
        <v>0</v>
      </c>
      <c r="G78" s="15">
        <f t="shared" si="4"/>
        <v>300300</v>
      </c>
      <c r="H78" s="15">
        <f t="shared" si="4"/>
        <v>0</v>
      </c>
      <c r="I78" s="1"/>
    </row>
    <row r="79" spans="1:10" ht="37.5" customHeight="1">
      <c r="A79" s="1"/>
      <c r="B79" s="21" t="s">
        <v>363</v>
      </c>
      <c r="C79" s="93" t="s">
        <v>364</v>
      </c>
      <c r="D79" s="93"/>
      <c r="E79" s="22">
        <f>F79+G79</f>
        <v>300300</v>
      </c>
      <c r="F79" s="22"/>
      <c r="G79" s="22">
        <v>300300</v>
      </c>
      <c r="H79" s="22"/>
      <c r="I79" s="1"/>
    </row>
    <row r="80" spans="1:10" ht="27.95" customHeight="1">
      <c r="A80" s="1"/>
      <c r="B80" s="25" t="s">
        <v>11</v>
      </c>
      <c r="C80" s="99" t="s">
        <v>365</v>
      </c>
      <c r="D80" s="99"/>
      <c r="E80" s="14">
        <f>E13+E53+E76</f>
        <v>99779677</v>
      </c>
      <c r="F80" s="14">
        <f>F13+F53+F76</f>
        <v>97771777</v>
      </c>
      <c r="G80" s="14">
        <f>G13+G53+G76</f>
        <v>2007900</v>
      </c>
      <c r="H80" s="14">
        <f>H13+H53+H76</f>
        <v>0</v>
      </c>
      <c r="I80" s="1"/>
    </row>
    <row r="81" spans="1:9" ht="14.1" customHeight="1">
      <c r="A81" s="1"/>
      <c r="B81" s="20" t="s">
        <v>366</v>
      </c>
      <c r="C81" s="98" t="s">
        <v>367</v>
      </c>
      <c r="D81" s="98"/>
      <c r="E81" s="15">
        <f>E82</f>
        <v>45843233</v>
      </c>
      <c r="F81" s="15">
        <f>F82</f>
        <v>45843233</v>
      </c>
      <c r="G81" s="15">
        <f>G82</f>
        <v>0</v>
      </c>
      <c r="H81" s="15">
        <f>H82</f>
        <v>0</v>
      </c>
      <c r="I81" s="1"/>
    </row>
    <row r="82" spans="1:9" ht="14.1" customHeight="1">
      <c r="A82" s="1"/>
      <c r="B82" s="20" t="s">
        <v>368</v>
      </c>
      <c r="C82" s="89" t="s">
        <v>369</v>
      </c>
      <c r="D82" s="89"/>
      <c r="E82" s="15">
        <f>E83+E86+E91</f>
        <v>45843233</v>
      </c>
      <c r="F82" s="15">
        <f>F83+F86+F91</f>
        <v>45843233</v>
      </c>
      <c r="G82" s="15">
        <f>G83+G86+G88+G91</f>
        <v>0</v>
      </c>
      <c r="H82" s="15">
        <f>H83+H86+H88+H91</f>
        <v>0</v>
      </c>
      <c r="I82" s="1"/>
    </row>
    <row r="83" spans="1:9" ht="14.1" customHeight="1">
      <c r="A83" s="1"/>
      <c r="B83" s="20" t="s">
        <v>370</v>
      </c>
      <c r="C83" s="89" t="s">
        <v>371</v>
      </c>
      <c r="D83" s="89"/>
      <c r="E83" s="15">
        <f>E84+E85</f>
        <v>14838300</v>
      </c>
      <c r="F83" s="15">
        <f>F84+F85</f>
        <v>14838300</v>
      </c>
      <c r="G83" s="15">
        <f>G84+G85</f>
        <v>0</v>
      </c>
      <c r="H83" s="15">
        <f>H84+H85</f>
        <v>0</v>
      </c>
      <c r="I83" s="1"/>
    </row>
    <row r="84" spans="1:9" ht="13.5" customHeight="1">
      <c r="A84" s="1"/>
      <c r="B84" s="21" t="s">
        <v>372</v>
      </c>
      <c r="C84" s="93" t="s">
        <v>373</v>
      </c>
      <c r="D84" s="93"/>
      <c r="E84" s="22">
        <f>F84+G84</f>
        <v>14838300</v>
      </c>
      <c r="F84" s="22">
        <v>14838300</v>
      </c>
      <c r="G84" s="22">
        <v>0</v>
      </c>
      <c r="H84" s="22">
        <v>0</v>
      </c>
      <c r="I84" s="1"/>
    </row>
    <row r="85" spans="1:9" ht="52.5" hidden="1" customHeight="1">
      <c r="A85" s="1"/>
      <c r="B85" s="21">
        <v>41021400</v>
      </c>
      <c r="C85" s="93" t="s">
        <v>374</v>
      </c>
      <c r="D85" s="93"/>
      <c r="E85" s="22">
        <f>F85+G85</f>
        <v>0</v>
      </c>
      <c r="F85" s="22">
        <v>0</v>
      </c>
      <c r="G85" s="22">
        <v>0</v>
      </c>
      <c r="H85" s="22">
        <v>0</v>
      </c>
      <c r="I85" s="1"/>
    </row>
    <row r="86" spans="1:9" ht="14.1" customHeight="1">
      <c r="A86" s="1"/>
      <c r="B86" s="20" t="s">
        <v>375</v>
      </c>
      <c r="C86" s="89" t="s">
        <v>376</v>
      </c>
      <c r="D86" s="89"/>
      <c r="E86" s="15">
        <f>E87+E88+E89+E90</f>
        <v>28475000</v>
      </c>
      <c r="F86" s="15">
        <f>F87+F88+F89+F90</f>
        <v>28475000</v>
      </c>
      <c r="G86" s="15">
        <f>G87</f>
        <v>0</v>
      </c>
      <c r="H86" s="15">
        <f>H87</f>
        <v>0</v>
      </c>
      <c r="I86" s="1"/>
    </row>
    <row r="87" spans="1:9" ht="12.75" customHeight="1">
      <c r="A87" s="1"/>
      <c r="B87" s="21" t="s">
        <v>377</v>
      </c>
      <c r="C87" s="93" t="s">
        <v>378</v>
      </c>
      <c r="D87" s="93"/>
      <c r="E87" s="22">
        <f>F87+G87</f>
        <v>25724200</v>
      </c>
      <c r="F87" s="22">
        <v>25724200</v>
      </c>
      <c r="G87" s="22">
        <v>0</v>
      </c>
      <c r="H87" s="22">
        <v>0</v>
      </c>
      <c r="I87" s="1"/>
    </row>
    <row r="88" spans="1:9" ht="29.25" customHeight="1">
      <c r="A88" s="1"/>
      <c r="B88" s="20">
        <v>41035400</v>
      </c>
      <c r="C88" s="89" t="s">
        <v>513</v>
      </c>
      <c r="D88" s="89"/>
      <c r="E88" s="15">
        <f>F88+G88</f>
        <v>124900</v>
      </c>
      <c r="F88" s="15">
        <v>124900</v>
      </c>
      <c r="G88" s="15"/>
      <c r="H88" s="15"/>
      <c r="I88" s="1"/>
    </row>
    <row r="89" spans="1:9" ht="42" customHeight="1">
      <c r="A89" s="1"/>
      <c r="B89" s="20">
        <v>41036000</v>
      </c>
      <c r="C89" s="101" t="s">
        <v>514</v>
      </c>
      <c r="D89" s="102"/>
      <c r="E89" s="15">
        <f>F89+G89</f>
        <v>760800</v>
      </c>
      <c r="F89" s="15">
        <v>760800</v>
      </c>
      <c r="G89" s="15"/>
      <c r="H89" s="15"/>
      <c r="I89" s="1"/>
    </row>
    <row r="90" spans="1:9" ht="33.75" customHeight="1">
      <c r="A90" s="1"/>
      <c r="B90" s="21">
        <v>41036300</v>
      </c>
      <c r="C90" s="93" t="s">
        <v>515</v>
      </c>
      <c r="D90" s="93"/>
      <c r="E90" s="22">
        <f>F90+G90</f>
        <v>1865100</v>
      </c>
      <c r="F90" s="22">
        <v>1865100</v>
      </c>
      <c r="G90" s="22"/>
      <c r="H90" s="22"/>
      <c r="I90" s="1"/>
    </row>
    <row r="91" spans="1:9" ht="13.5" customHeight="1">
      <c r="A91" s="1"/>
      <c r="B91" s="20" t="s">
        <v>379</v>
      </c>
      <c r="C91" s="89" t="s">
        <v>380</v>
      </c>
      <c r="D91" s="89"/>
      <c r="E91" s="15">
        <f>SUM(E92:E96)</f>
        <v>2529933</v>
      </c>
      <c r="F91" s="15">
        <f>SUM(F92:F96)</f>
        <v>2529933</v>
      </c>
      <c r="G91" s="15">
        <f>SUM(G92:G96)</f>
        <v>0</v>
      </c>
      <c r="H91" s="15">
        <f>SUM(H92:H96)</f>
        <v>0</v>
      </c>
      <c r="I91" s="1"/>
    </row>
    <row r="92" spans="1:9" ht="25.5" customHeight="1">
      <c r="A92" s="1"/>
      <c r="B92" s="21" t="s">
        <v>381</v>
      </c>
      <c r="C92" s="93" t="s">
        <v>382</v>
      </c>
      <c r="D92" s="93"/>
      <c r="E92" s="22">
        <f>F92+G92</f>
        <v>948004</v>
      </c>
      <c r="F92" s="22">
        <v>948004</v>
      </c>
      <c r="G92" s="22">
        <v>0</v>
      </c>
      <c r="H92" s="22">
        <v>0</v>
      </c>
      <c r="I92" s="1"/>
    </row>
    <row r="93" spans="1:9" ht="27" hidden="1" customHeight="1">
      <c r="A93" s="1"/>
      <c r="B93" s="21">
        <v>41051200</v>
      </c>
      <c r="C93" s="93" t="s">
        <v>383</v>
      </c>
      <c r="D93" s="93"/>
      <c r="E93" s="22">
        <f>F93+G93</f>
        <v>0</v>
      </c>
      <c r="F93" s="22"/>
      <c r="G93" s="22"/>
      <c r="H93" s="22"/>
      <c r="I93" s="1"/>
    </row>
    <row r="94" spans="1:9" ht="26.25" hidden="1" customHeight="1">
      <c r="A94" s="1"/>
      <c r="B94" s="21">
        <v>41051700</v>
      </c>
      <c r="C94" s="93" t="s">
        <v>384</v>
      </c>
      <c r="D94" s="93"/>
      <c r="E94" s="22">
        <f>F94+G94</f>
        <v>0</v>
      </c>
      <c r="F94" s="22"/>
      <c r="G94" s="22"/>
      <c r="H94" s="22"/>
      <c r="I94" s="1"/>
    </row>
    <row r="95" spans="1:9" ht="12.75" customHeight="1">
      <c r="A95" s="1"/>
      <c r="B95" s="21" t="s">
        <v>385</v>
      </c>
      <c r="C95" s="93" t="s">
        <v>12</v>
      </c>
      <c r="D95" s="93"/>
      <c r="E95" s="22">
        <f>F95+G95</f>
        <v>1336209</v>
      </c>
      <c r="F95" s="22">
        <v>1336209</v>
      </c>
      <c r="G95" s="22">
        <v>0</v>
      </c>
      <c r="H95" s="22">
        <v>0</v>
      </c>
      <c r="I95" s="1"/>
    </row>
    <row r="96" spans="1:9" ht="56.25" customHeight="1">
      <c r="A96" s="1"/>
      <c r="B96" s="21">
        <v>41059300</v>
      </c>
      <c r="C96" s="93" t="s">
        <v>547</v>
      </c>
      <c r="D96" s="93"/>
      <c r="E96" s="22">
        <f>F96+G96</f>
        <v>245720</v>
      </c>
      <c r="F96" s="22">
        <v>245720</v>
      </c>
      <c r="G96" s="22"/>
      <c r="H96" s="22"/>
      <c r="I96" s="1"/>
    </row>
    <row r="97" spans="1:9" ht="21.75" customHeight="1">
      <c r="A97" s="1"/>
      <c r="B97" s="25" t="s">
        <v>13</v>
      </c>
      <c r="C97" s="99" t="s">
        <v>386</v>
      </c>
      <c r="D97" s="99"/>
      <c r="E97" s="14">
        <f>E80+E81</f>
        <v>145622910</v>
      </c>
      <c r="F97" s="14">
        <f>F80+F81</f>
        <v>143615010</v>
      </c>
      <c r="G97" s="14">
        <f>G80+G81</f>
        <v>2007900</v>
      </c>
      <c r="H97" s="14">
        <f>H80+H81</f>
        <v>0</v>
      </c>
      <c r="I97" s="1"/>
    </row>
    <row r="98" spans="1:9" ht="9" customHeight="1">
      <c r="A98" s="1"/>
      <c r="B98" s="1"/>
      <c r="C98" s="103"/>
      <c r="D98" s="103"/>
      <c r="E98" s="1"/>
      <c r="F98" s="100"/>
      <c r="G98" s="100"/>
      <c r="H98" s="100"/>
      <c r="I98" s="1"/>
    </row>
    <row r="99" spans="1:9">
      <c r="C99" t="s">
        <v>225</v>
      </c>
      <c r="E99" t="s">
        <v>226</v>
      </c>
    </row>
    <row r="103" spans="1:9">
      <c r="E103" s="16"/>
      <c r="F103" s="16"/>
      <c r="G103" s="16"/>
      <c r="H103" s="16"/>
    </row>
  </sheetData>
  <mergeCells count="101">
    <mergeCell ref="F98:H98"/>
    <mergeCell ref="C83:D83"/>
    <mergeCell ref="C90:D90"/>
    <mergeCell ref="C91:D91"/>
    <mergeCell ref="C92:D92"/>
    <mergeCell ref="C93:D93"/>
    <mergeCell ref="C85:D85"/>
    <mergeCell ref="C89:D89"/>
    <mergeCell ref="C76:D76"/>
    <mergeCell ref="C98:D98"/>
    <mergeCell ref="C82:D82"/>
    <mergeCell ref="C86:D86"/>
    <mergeCell ref="C94:D94"/>
    <mergeCell ref="C87:D87"/>
    <mergeCell ref="C96:D96"/>
    <mergeCell ref="C95:D95"/>
    <mergeCell ref="C84:D84"/>
    <mergeCell ref="C88:D88"/>
    <mergeCell ref="C80:D80"/>
    <mergeCell ref="C81:D81"/>
    <mergeCell ref="C97:D97"/>
    <mergeCell ref="C77:D77"/>
    <mergeCell ref="C78:D78"/>
    <mergeCell ref="C79:D79"/>
    <mergeCell ref="C52:D52"/>
    <mergeCell ref="C55:D55"/>
    <mergeCell ref="C68:D68"/>
    <mergeCell ref="C73:D73"/>
    <mergeCell ref="C72:D72"/>
    <mergeCell ref="C71:D71"/>
    <mergeCell ref="C74:D74"/>
    <mergeCell ref="C75:D75"/>
    <mergeCell ref="C70:D70"/>
    <mergeCell ref="C51:D51"/>
    <mergeCell ref="C50:D50"/>
    <mergeCell ref="C60:D60"/>
    <mergeCell ref="C69:D69"/>
    <mergeCell ref="C40:D40"/>
    <mergeCell ref="C49:D49"/>
    <mergeCell ref="C47:D47"/>
    <mergeCell ref="C48:D48"/>
    <mergeCell ref="C46:D46"/>
    <mergeCell ref="C59:D59"/>
    <mergeCell ref="C61:D61"/>
    <mergeCell ref="C56:D56"/>
    <mergeCell ref="C57:D57"/>
    <mergeCell ref="C62:D62"/>
    <mergeCell ref="C64:D64"/>
    <mergeCell ref="C63:D63"/>
    <mergeCell ref="C58:D58"/>
    <mergeCell ref="C53:D53"/>
    <mergeCell ref="C54:D54"/>
    <mergeCell ref="C65:D65"/>
    <mergeCell ref="C66:D66"/>
    <mergeCell ref="C67:D67"/>
    <mergeCell ref="C39:D39"/>
    <mergeCell ref="C38:D38"/>
    <mergeCell ref="C37:D37"/>
    <mergeCell ref="C36:D36"/>
    <mergeCell ref="C35:D35"/>
    <mergeCell ref="C45:D45"/>
    <mergeCell ref="C41:D41"/>
    <mergeCell ref="C42:D42"/>
    <mergeCell ref="C43:D43"/>
    <mergeCell ref="C44:D44"/>
    <mergeCell ref="C27:D27"/>
    <mergeCell ref="C34:D34"/>
    <mergeCell ref="C28:D28"/>
    <mergeCell ref="C29:D29"/>
    <mergeCell ref="G10:H10"/>
    <mergeCell ref="C12:D12"/>
    <mergeCell ref="C13:D13"/>
    <mergeCell ref="C14:D14"/>
    <mergeCell ref="E10:E11"/>
    <mergeCell ref="F10:F11"/>
    <mergeCell ref="C21:D21"/>
    <mergeCell ref="C22:D22"/>
    <mergeCell ref="C24:D24"/>
    <mergeCell ref="C30:D30"/>
    <mergeCell ref="C25:D25"/>
    <mergeCell ref="C23:D23"/>
    <mergeCell ref="C31:D31"/>
    <mergeCell ref="C32:D32"/>
    <mergeCell ref="C33:D33"/>
    <mergeCell ref="B6:H6"/>
    <mergeCell ref="E1:H1"/>
    <mergeCell ref="E2:H2"/>
    <mergeCell ref="E3:H3"/>
    <mergeCell ref="E4:H4"/>
    <mergeCell ref="B5:H5"/>
    <mergeCell ref="C26:D26"/>
    <mergeCell ref="B7:C7"/>
    <mergeCell ref="B8:C8"/>
    <mergeCell ref="B10:B11"/>
    <mergeCell ref="C10:D11"/>
    <mergeCell ref="C20:D20"/>
    <mergeCell ref="C19:D19"/>
    <mergeCell ref="C17:D17"/>
    <mergeCell ref="C15:D15"/>
    <mergeCell ref="C16:D16"/>
    <mergeCell ref="C18:D18"/>
  </mergeCells>
  <phoneticPr fontId="0" type="noConversion"/>
  <pageMargins left="0.27777777777777779" right="0.27777777777777779" top="0.27777777777777779" bottom="0.27777777777777779" header="0.5" footer="0.5"/>
  <pageSetup paperSize="9" pageOrder="overThenDown"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92115A-5551-461B-8574-4DF6B036DF64}">
  <sheetPr>
    <pageSetUpPr fitToPage="1"/>
  </sheetPr>
  <dimension ref="A1:K40"/>
  <sheetViews>
    <sheetView showGridLines="0" zoomScaleNormal="100" workbookViewId="0">
      <selection activeCell="C3" sqref="C3:F3"/>
    </sheetView>
  </sheetViews>
  <sheetFormatPr defaultColWidth="6" defaultRowHeight="12.75" customHeight="1"/>
  <cols>
    <col min="1" max="1" width="8.140625" style="65" customWidth="1"/>
    <col min="2" max="2" width="44.7109375" style="65" customWidth="1"/>
    <col min="3" max="3" width="15.140625" style="65" customWidth="1"/>
    <col min="4" max="4" width="16" style="65" customWidth="1"/>
    <col min="5" max="5" width="14.7109375" style="65" customWidth="1"/>
    <col min="6" max="6" width="15.5703125" style="65" customWidth="1"/>
    <col min="7" max="7" width="11" style="65" bestFit="1" customWidth="1"/>
    <col min="8" max="8" width="10.85546875" style="65" bestFit="1" customWidth="1"/>
    <col min="9" max="9" width="11.140625" style="65" bestFit="1" customWidth="1"/>
    <col min="10" max="10" width="10.140625" style="65" bestFit="1" customWidth="1"/>
    <col min="11" max="11" width="9.7109375" style="65" bestFit="1" customWidth="1"/>
    <col min="12" max="12" width="7.85546875" style="65" customWidth="1"/>
    <col min="13" max="16384" width="6" style="65"/>
  </cols>
  <sheetData>
    <row r="1" spans="1:11" ht="18" customHeight="1">
      <c r="C1" s="87" t="s">
        <v>540</v>
      </c>
      <c r="D1" s="87"/>
      <c r="E1" s="87"/>
      <c r="F1" s="87"/>
    </row>
    <row r="2" spans="1:11" ht="34.5" customHeight="1">
      <c r="C2" s="88" t="s">
        <v>551</v>
      </c>
      <c r="D2" s="88"/>
      <c r="E2" s="88"/>
      <c r="F2" s="88"/>
    </row>
    <row r="3" spans="1:11" ht="14.25" customHeight="1">
      <c r="C3" s="88"/>
      <c r="D3" s="88"/>
      <c r="E3" s="88"/>
      <c r="F3" s="88"/>
    </row>
    <row r="4" spans="1:11" ht="23.25" customHeight="1">
      <c r="C4" s="88"/>
      <c r="D4" s="88"/>
      <c r="E4" s="88"/>
      <c r="F4" s="88"/>
    </row>
    <row r="5" spans="1:11" ht="15">
      <c r="A5" s="105" t="s">
        <v>539</v>
      </c>
      <c r="B5" s="106"/>
      <c r="C5" s="106"/>
      <c r="D5" s="106"/>
      <c r="E5" s="106"/>
      <c r="F5" s="106"/>
    </row>
    <row r="6" spans="1:11" ht="15">
      <c r="A6" s="105" t="s">
        <v>487</v>
      </c>
      <c r="B6" s="106"/>
      <c r="C6" s="106"/>
      <c r="D6" s="106"/>
      <c r="E6" s="106"/>
      <c r="F6" s="106"/>
    </row>
    <row r="7" spans="1:11" ht="12.75" customHeight="1">
      <c r="A7" s="90" t="s">
        <v>0</v>
      </c>
      <c r="B7" s="90"/>
    </row>
    <row r="8" spans="1:11" ht="12.75" customHeight="1">
      <c r="A8" s="91" t="s">
        <v>1</v>
      </c>
      <c r="B8" s="91"/>
    </row>
    <row r="10" spans="1:11" s="83" customFormat="1" ht="24.75" customHeight="1">
      <c r="A10" s="104" t="s">
        <v>236</v>
      </c>
      <c r="B10" s="104" t="s">
        <v>538</v>
      </c>
      <c r="C10" s="104" t="s">
        <v>238</v>
      </c>
      <c r="D10" s="104" t="s">
        <v>219</v>
      </c>
      <c r="E10" s="104" t="s">
        <v>3</v>
      </c>
      <c r="F10" s="104"/>
    </row>
    <row r="11" spans="1:11" s="83" customFormat="1" ht="42" customHeight="1">
      <c r="A11" s="104"/>
      <c r="B11" s="104"/>
      <c r="C11" s="104"/>
      <c r="D11" s="104"/>
      <c r="E11" s="85" t="s">
        <v>4</v>
      </c>
      <c r="F11" s="84" t="s">
        <v>217</v>
      </c>
    </row>
    <row r="12" spans="1:11" s="83" customFormat="1" ht="15.75">
      <c r="A12" s="85">
        <v>1</v>
      </c>
      <c r="B12" s="85">
        <v>2</v>
      </c>
      <c r="C12" s="85">
        <v>3</v>
      </c>
      <c r="D12" s="85">
        <v>4</v>
      </c>
      <c r="E12" s="85">
        <v>5</v>
      </c>
      <c r="F12" s="84">
        <v>6</v>
      </c>
    </row>
    <row r="13" spans="1:11" s="71" customFormat="1" ht="12.75" customHeight="1">
      <c r="A13" s="79">
        <v>200000</v>
      </c>
      <c r="B13" s="69" t="s">
        <v>537</v>
      </c>
      <c r="C13" s="68">
        <f t="shared" ref="C13:C38" si="0">D13+E13</f>
        <v>1218100</v>
      </c>
      <c r="D13" s="68">
        <f>D16</f>
        <v>-760800</v>
      </c>
      <c r="E13" s="68">
        <f>E16</f>
        <v>1978900</v>
      </c>
      <c r="F13" s="68">
        <f>F16</f>
        <v>760800</v>
      </c>
    </row>
    <row r="14" spans="1:11" s="71" customFormat="1" ht="1.5" hidden="1" customHeight="1">
      <c r="A14" s="75">
        <v>205100</v>
      </c>
      <c r="B14" s="78" t="s">
        <v>533</v>
      </c>
      <c r="C14" s="77">
        <f t="shared" si="0"/>
        <v>0</v>
      </c>
      <c r="D14" s="77"/>
      <c r="E14" s="77"/>
      <c r="F14" s="77"/>
      <c r="I14" s="82"/>
      <c r="K14" s="82"/>
    </row>
    <row r="15" spans="1:11" s="71" customFormat="1" ht="15" hidden="1">
      <c r="A15" s="75">
        <v>205200</v>
      </c>
      <c r="B15" s="78" t="s">
        <v>532</v>
      </c>
      <c r="C15" s="77">
        <f t="shared" si="0"/>
        <v>0</v>
      </c>
      <c r="D15" s="77"/>
      <c r="E15" s="77"/>
      <c r="F15" s="77"/>
    </row>
    <row r="16" spans="1:11" s="71" customFormat="1" ht="25.5">
      <c r="A16" s="75">
        <v>208000</v>
      </c>
      <c r="B16" s="78" t="s">
        <v>536</v>
      </c>
      <c r="C16" s="77">
        <f t="shared" si="0"/>
        <v>1218100</v>
      </c>
      <c r="D16" s="77">
        <f>D17-D18+D19</f>
        <v>-760800</v>
      </c>
      <c r="E16" s="77">
        <f>E17-E18+E19</f>
        <v>1978900</v>
      </c>
      <c r="F16" s="77">
        <f>F17-F18+F19</f>
        <v>760800</v>
      </c>
      <c r="I16" s="80"/>
      <c r="J16" s="80"/>
    </row>
    <row r="17" spans="1:10" s="71" customFormat="1" ht="15">
      <c r="A17" s="75">
        <v>208100</v>
      </c>
      <c r="B17" s="78" t="s">
        <v>533</v>
      </c>
      <c r="C17" s="77">
        <f t="shared" si="0"/>
        <v>1218100</v>
      </c>
      <c r="D17" s="77"/>
      <c r="E17" s="77">
        <v>1218100</v>
      </c>
      <c r="F17" s="77"/>
      <c r="G17" s="80"/>
      <c r="H17" s="80"/>
      <c r="I17" s="80"/>
      <c r="J17" s="80"/>
    </row>
    <row r="18" spans="1:10" s="71" customFormat="1" ht="15">
      <c r="A18" s="75">
        <v>208200</v>
      </c>
      <c r="B18" s="78" t="s">
        <v>532</v>
      </c>
      <c r="C18" s="77">
        <f t="shared" si="0"/>
        <v>0</v>
      </c>
      <c r="D18" s="77"/>
      <c r="E18" s="77"/>
      <c r="F18" s="77"/>
      <c r="G18" s="82"/>
      <c r="H18" s="82"/>
      <c r="I18" s="80"/>
    </row>
    <row r="19" spans="1:10" s="71" customFormat="1" ht="38.25">
      <c r="A19" s="75">
        <v>208400</v>
      </c>
      <c r="B19" s="78" t="s">
        <v>531</v>
      </c>
      <c r="C19" s="77">
        <f t="shared" si="0"/>
        <v>0</v>
      </c>
      <c r="D19" s="76">
        <v>-760800</v>
      </c>
      <c r="E19" s="76">
        <v>760800</v>
      </c>
      <c r="F19" s="76">
        <v>760800</v>
      </c>
      <c r="G19" s="82"/>
      <c r="H19" s="80"/>
      <c r="I19" s="82"/>
    </row>
    <row r="20" spans="1:10" s="71" customFormat="1" ht="24" customHeight="1">
      <c r="A20" s="75"/>
      <c r="B20" s="74" t="s">
        <v>530</v>
      </c>
      <c r="C20" s="73">
        <f t="shared" si="0"/>
        <v>0</v>
      </c>
      <c r="D20" s="72"/>
      <c r="E20" s="72"/>
      <c r="F20" s="81"/>
      <c r="G20" s="80"/>
      <c r="H20" s="80"/>
      <c r="I20" s="80"/>
    </row>
    <row r="21" spans="1:10" s="71" customFormat="1" ht="63.75" hidden="1">
      <c r="A21" s="75"/>
      <c r="B21" s="74" t="s">
        <v>529</v>
      </c>
      <c r="C21" s="73">
        <f t="shared" si="0"/>
        <v>0</v>
      </c>
      <c r="D21" s="72"/>
      <c r="E21" s="72"/>
      <c r="F21" s="81"/>
    </row>
    <row r="22" spans="1:10" s="71" customFormat="1" ht="38.25" hidden="1">
      <c r="A22" s="75"/>
      <c r="B22" s="74" t="s">
        <v>528</v>
      </c>
      <c r="C22" s="73">
        <f t="shared" si="0"/>
        <v>0</v>
      </c>
      <c r="D22" s="72"/>
      <c r="E22" s="72"/>
      <c r="F22" s="81"/>
    </row>
    <row r="23" spans="1:10" s="71" customFormat="1" ht="63.75" hidden="1">
      <c r="A23" s="75"/>
      <c r="B23" s="74" t="s">
        <v>527</v>
      </c>
      <c r="C23" s="73">
        <f t="shared" si="0"/>
        <v>0</v>
      </c>
      <c r="D23" s="72"/>
      <c r="E23" s="72"/>
      <c r="F23" s="81"/>
      <c r="H23" s="80"/>
    </row>
    <row r="24" spans="1:10" s="71" customFormat="1" ht="38.25" hidden="1">
      <c r="A24" s="75"/>
      <c r="B24" s="74" t="s">
        <v>526</v>
      </c>
      <c r="C24" s="73">
        <f t="shared" si="0"/>
        <v>0</v>
      </c>
      <c r="D24" s="72"/>
      <c r="E24" s="72"/>
      <c r="F24" s="81"/>
      <c r="H24" s="80"/>
    </row>
    <row r="25" spans="1:10" s="71" customFormat="1" ht="51" hidden="1">
      <c r="A25" s="75"/>
      <c r="B25" s="74" t="s">
        <v>525</v>
      </c>
      <c r="C25" s="73">
        <f t="shared" si="0"/>
        <v>0</v>
      </c>
      <c r="D25" s="72"/>
      <c r="E25" s="72"/>
      <c r="F25" s="81"/>
      <c r="H25" s="80"/>
      <c r="I25" s="80"/>
    </row>
    <row r="26" spans="1:10" s="71" customFormat="1" ht="14.25">
      <c r="A26" s="70" t="s">
        <v>15</v>
      </c>
      <c r="B26" s="69" t="s">
        <v>524</v>
      </c>
      <c r="C26" s="68">
        <f t="shared" si="0"/>
        <v>1218100</v>
      </c>
      <c r="D26" s="68">
        <f>D13</f>
        <v>-760800</v>
      </c>
      <c r="E26" s="68">
        <f>E13</f>
        <v>1978900</v>
      </c>
      <c r="F26" s="68">
        <f>F13</f>
        <v>760800</v>
      </c>
      <c r="G26" s="80"/>
      <c r="H26" s="80"/>
    </row>
    <row r="27" spans="1:10" s="71" customFormat="1" ht="14.25">
      <c r="A27" s="79">
        <v>600000</v>
      </c>
      <c r="B27" s="69" t="s">
        <v>535</v>
      </c>
      <c r="C27" s="68">
        <f t="shared" si="0"/>
        <v>1218100</v>
      </c>
      <c r="D27" s="68">
        <f>D28</f>
        <v>-760800</v>
      </c>
      <c r="E27" s="68">
        <f>E28</f>
        <v>1978900</v>
      </c>
      <c r="F27" s="68">
        <f>F28</f>
        <v>760800</v>
      </c>
    </row>
    <row r="28" spans="1:10" s="71" customFormat="1" ht="15">
      <c r="A28" s="75">
        <v>602000</v>
      </c>
      <c r="B28" s="78" t="s">
        <v>534</v>
      </c>
      <c r="C28" s="77">
        <f t="shared" si="0"/>
        <v>1218100</v>
      </c>
      <c r="D28" s="77">
        <f>D29-D30+D31</f>
        <v>-760800</v>
      </c>
      <c r="E28" s="77">
        <f>E29-E30+E31</f>
        <v>1978900</v>
      </c>
      <c r="F28" s="77">
        <f>F29-F30+F31</f>
        <v>760800</v>
      </c>
    </row>
    <row r="29" spans="1:10" s="71" customFormat="1" ht="15">
      <c r="A29" s="75">
        <v>602100</v>
      </c>
      <c r="B29" s="78" t="s">
        <v>533</v>
      </c>
      <c r="C29" s="77">
        <f t="shared" si="0"/>
        <v>1218100</v>
      </c>
      <c r="D29" s="77">
        <f t="shared" ref="D29:F30" si="1">D14+D17</f>
        <v>0</v>
      </c>
      <c r="E29" s="77">
        <f t="shared" si="1"/>
        <v>1218100</v>
      </c>
      <c r="F29" s="77">
        <f t="shared" si="1"/>
        <v>0</v>
      </c>
    </row>
    <row r="30" spans="1:10" s="71" customFormat="1" ht="15">
      <c r="A30" s="75">
        <v>602200</v>
      </c>
      <c r="B30" s="78" t="s">
        <v>532</v>
      </c>
      <c r="C30" s="77">
        <f t="shared" si="0"/>
        <v>0</v>
      </c>
      <c r="D30" s="77">
        <f t="shared" si="1"/>
        <v>0</v>
      </c>
      <c r="E30" s="77">
        <f t="shared" si="1"/>
        <v>0</v>
      </c>
      <c r="F30" s="77">
        <f t="shared" si="1"/>
        <v>0</v>
      </c>
    </row>
    <row r="31" spans="1:10" s="71" customFormat="1" ht="38.25">
      <c r="A31" s="75">
        <v>602400</v>
      </c>
      <c r="B31" s="78" t="s">
        <v>531</v>
      </c>
      <c r="C31" s="77">
        <f t="shared" si="0"/>
        <v>0</v>
      </c>
      <c r="D31" s="76">
        <v>-760800</v>
      </c>
      <c r="E31" s="76">
        <v>760800</v>
      </c>
      <c r="F31" s="76">
        <v>760800</v>
      </c>
    </row>
    <row r="32" spans="1:10" s="71" customFormat="1" ht="24.75" customHeight="1">
      <c r="A32" s="75"/>
      <c r="B32" s="74" t="s">
        <v>530</v>
      </c>
      <c r="C32" s="73">
        <f t="shared" si="0"/>
        <v>0</v>
      </c>
      <c r="D32" s="72">
        <f t="shared" ref="D32:F37" si="2">D20</f>
        <v>0</v>
      </c>
      <c r="E32" s="72">
        <f t="shared" si="2"/>
        <v>0</v>
      </c>
      <c r="F32" s="72">
        <f t="shared" si="2"/>
        <v>0</v>
      </c>
    </row>
    <row r="33" spans="1:6" s="71" customFormat="1" ht="63.75" hidden="1">
      <c r="A33" s="75"/>
      <c r="B33" s="74" t="s">
        <v>529</v>
      </c>
      <c r="C33" s="73">
        <f t="shared" si="0"/>
        <v>0</v>
      </c>
      <c r="D33" s="72">
        <f t="shared" si="2"/>
        <v>0</v>
      </c>
      <c r="E33" s="72">
        <f t="shared" si="2"/>
        <v>0</v>
      </c>
      <c r="F33" s="72">
        <f t="shared" si="2"/>
        <v>0</v>
      </c>
    </row>
    <row r="34" spans="1:6" s="71" customFormat="1" ht="38.25" hidden="1">
      <c r="A34" s="75"/>
      <c r="B34" s="74" t="s">
        <v>528</v>
      </c>
      <c r="C34" s="73">
        <f t="shared" si="0"/>
        <v>0</v>
      </c>
      <c r="D34" s="72">
        <f t="shared" si="2"/>
        <v>0</v>
      </c>
      <c r="E34" s="72">
        <f t="shared" si="2"/>
        <v>0</v>
      </c>
      <c r="F34" s="72">
        <f t="shared" si="2"/>
        <v>0</v>
      </c>
    </row>
    <row r="35" spans="1:6" s="71" customFormat="1" ht="63.75" hidden="1">
      <c r="A35" s="75"/>
      <c r="B35" s="74" t="s">
        <v>527</v>
      </c>
      <c r="C35" s="73">
        <f t="shared" si="0"/>
        <v>0</v>
      </c>
      <c r="D35" s="72">
        <f t="shared" si="2"/>
        <v>0</v>
      </c>
      <c r="E35" s="72">
        <f t="shared" si="2"/>
        <v>0</v>
      </c>
      <c r="F35" s="72">
        <f t="shared" si="2"/>
        <v>0</v>
      </c>
    </row>
    <row r="36" spans="1:6" s="71" customFormat="1" ht="38.25" hidden="1">
      <c r="A36" s="75"/>
      <c r="B36" s="74" t="s">
        <v>526</v>
      </c>
      <c r="C36" s="73">
        <f t="shared" si="0"/>
        <v>0</v>
      </c>
      <c r="D36" s="72">
        <f t="shared" si="2"/>
        <v>0</v>
      </c>
      <c r="E36" s="72">
        <f t="shared" si="2"/>
        <v>0</v>
      </c>
      <c r="F36" s="72">
        <f t="shared" si="2"/>
        <v>0</v>
      </c>
    </row>
    <row r="37" spans="1:6" s="71" customFormat="1" ht="28.5" hidden="1" customHeight="1">
      <c r="A37" s="75"/>
      <c r="B37" s="74" t="s">
        <v>525</v>
      </c>
      <c r="C37" s="73">
        <f t="shared" si="0"/>
        <v>0</v>
      </c>
      <c r="D37" s="72">
        <f t="shared" si="2"/>
        <v>0</v>
      </c>
      <c r="E37" s="72">
        <f t="shared" si="2"/>
        <v>0</v>
      </c>
      <c r="F37" s="72">
        <f t="shared" si="2"/>
        <v>0</v>
      </c>
    </row>
    <row r="38" spans="1:6" ht="14.25">
      <c r="A38" s="70" t="s">
        <v>13</v>
      </c>
      <c r="B38" s="69" t="s">
        <v>524</v>
      </c>
      <c r="C38" s="68">
        <f t="shared" si="0"/>
        <v>1218100</v>
      </c>
      <c r="D38" s="68">
        <f>D27</f>
        <v>-760800</v>
      </c>
      <c r="E38" s="68">
        <f>E27</f>
        <v>1978900</v>
      </c>
      <c r="F38" s="68">
        <f>F27</f>
        <v>760800</v>
      </c>
    </row>
    <row r="39" spans="1:6" ht="18.75">
      <c r="A39" s="67"/>
      <c r="B39" s="67"/>
    </row>
    <row r="40" spans="1:6" ht="12.75" customHeight="1">
      <c r="B40" s="66" t="s">
        <v>225</v>
      </c>
      <c r="C40" s="66"/>
      <c r="D40" s="66"/>
      <c r="E40" s="66" t="s">
        <v>226</v>
      </c>
    </row>
  </sheetData>
  <mergeCells count="13">
    <mergeCell ref="A6:F6"/>
    <mergeCell ref="C1:F1"/>
    <mergeCell ref="C2:F2"/>
    <mergeCell ref="C3:F3"/>
    <mergeCell ref="C4:F4"/>
    <mergeCell ref="A5:F5"/>
    <mergeCell ref="E10:F10"/>
    <mergeCell ref="A7:B7"/>
    <mergeCell ref="A8:B8"/>
    <mergeCell ref="A10:A11"/>
    <mergeCell ref="B10:B11"/>
    <mergeCell ref="C10:C11"/>
    <mergeCell ref="D10:D11"/>
  </mergeCells>
  <printOptions horizontalCentered="1"/>
  <pageMargins left="0.74803149606299213" right="0.74803149606299213" top="0.24" bottom="0.19685039370078741" header="0.2" footer="0.21"/>
  <pageSetup paperSize="9" scale="77" fitToHeight="0" orientation="portrait" horizontalDpi="300" verticalDpi="300" r:id="rId1"/>
  <headerFooter alignWithMargins="0">
    <oddFooter>&amp;R&amp;P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U108"/>
  <sheetViews>
    <sheetView topLeftCell="B90" zoomScale="160" zoomScaleNormal="160" workbookViewId="0">
      <selection activeCell="H31" sqref="H31"/>
    </sheetView>
  </sheetViews>
  <sheetFormatPr defaultRowHeight="12.75"/>
  <cols>
    <col min="1" max="1" width="8.85546875" hidden="1" customWidth="1"/>
    <col min="2" max="4" width="6.5703125" customWidth="1"/>
    <col min="5" max="5" width="17.5703125" customWidth="1"/>
    <col min="6" max="6" width="7.85546875" customWidth="1"/>
    <col min="7" max="7" width="10.140625" customWidth="1"/>
    <col min="8" max="8" width="7.5703125" customWidth="1"/>
    <col min="9" max="10" width="7" customWidth="1"/>
    <col min="11" max="14" width="7.5703125" customWidth="1"/>
    <col min="15" max="16" width="7" customWidth="1"/>
    <col min="17" max="17" width="7.5703125" customWidth="1"/>
    <col min="18" max="18" width="8.42578125" customWidth="1"/>
    <col min="19" max="20" width="8.85546875" hidden="1" customWidth="1"/>
    <col min="21" max="21" width="12.7109375" bestFit="1" customWidth="1"/>
  </cols>
  <sheetData>
    <row r="1" spans="1:19" ht="9" customHeight="1">
      <c r="A1" s="1"/>
      <c r="B1" s="1"/>
      <c r="C1" s="1"/>
      <c r="D1" s="1"/>
      <c r="E1" s="1"/>
      <c r="F1" s="1"/>
      <c r="G1" s="1"/>
      <c r="H1" s="1"/>
      <c r="I1" s="1"/>
      <c r="J1" s="1"/>
      <c r="K1" s="1"/>
      <c r="L1" s="1"/>
      <c r="M1" s="87" t="s">
        <v>394</v>
      </c>
      <c r="N1" s="87"/>
      <c r="O1" s="87"/>
      <c r="P1" s="87"/>
      <c r="Q1" s="87"/>
      <c r="R1" s="87"/>
      <c r="S1" s="1"/>
    </row>
    <row r="2" spans="1:19" ht="9.75" hidden="1" customHeight="1">
      <c r="A2" s="1"/>
      <c r="B2" s="1"/>
      <c r="C2" s="1"/>
      <c r="D2" s="1"/>
      <c r="E2" s="1"/>
      <c r="F2" s="1"/>
      <c r="G2" s="1"/>
      <c r="H2" s="1"/>
      <c r="I2" s="1"/>
      <c r="J2" s="1"/>
      <c r="K2" s="1"/>
      <c r="L2" s="1"/>
      <c r="M2" s="88" t="s">
        <v>479</v>
      </c>
      <c r="N2" s="88"/>
      <c r="O2" s="88"/>
      <c r="P2" s="88"/>
      <c r="Q2" s="88"/>
      <c r="R2" s="88"/>
      <c r="S2" s="1"/>
    </row>
    <row r="3" spans="1:19" ht="15.75" hidden="1" customHeight="1">
      <c r="A3" s="1"/>
      <c r="B3" s="1"/>
      <c r="C3" s="1"/>
      <c r="D3" s="1"/>
      <c r="E3" s="1"/>
      <c r="F3" s="1"/>
      <c r="G3" s="1"/>
      <c r="H3" s="1"/>
      <c r="I3" s="1"/>
      <c r="J3" s="1"/>
      <c r="K3" s="1"/>
      <c r="L3" s="1"/>
      <c r="M3" s="88" t="s">
        <v>391</v>
      </c>
      <c r="N3" s="88"/>
      <c r="O3" s="88"/>
      <c r="P3" s="88"/>
      <c r="Q3" s="88"/>
      <c r="R3" s="88"/>
      <c r="S3" s="1"/>
    </row>
    <row r="4" spans="1:19" ht="16.5" customHeight="1">
      <c r="A4" s="1"/>
      <c r="B4" s="1"/>
      <c r="C4" s="1"/>
      <c r="D4" s="1"/>
      <c r="E4" s="1"/>
      <c r="F4" s="1"/>
      <c r="G4" s="1"/>
      <c r="H4" s="1"/>
      <c r="I4" s="1"/>
      <c r="J4" s="1"/>
      <c r="K4" s="1"/>
      <c r="L4" s="1"/>
      <c r="M4" s="88" t="s">
        <v>542</v>
      </c>
      <c r="N4" s="88"/>
      <c r="O4" s="88"/>
      <c r="P4" s="88"/>
      <c r="Q4" s="88"/>
      <c r="R4" s="88"/>
      <c r="S4" s="1"/>
    </row>
    <row r="5" spans="1:19" ht="18.95" customHeight="1">
      <c r="A5" s="1"/>
      <c r="B5" s="86" t="s">
        <v>224</v>
      </c>
      <c r="C5" s="86"/>
      <c r="D5" s="86"/>
      <c r="E5" s="86"/>
      <c r="F5" s="86"/>
      <c r="G5" s="86"/>
      <c r="H5" s="86"/>
      <c r="I5" s="86"/>
      <c r="J5" s="86"/>
      <c r="K5" s="86"/>
      <c r="L5" s="86"/>
      <c r="M5" s="86"/>
      <c r="N5" s="86"/>
      <c r="O5" s="86"/>
      <c r="P5" s="86"/>
      <c r="Q5" s="86"/>
      <c r="R5" s="86"/>
      <c r="S5" s="1"/>
    </row>
    <row r="6" spans="1:19" ht="20.100000000000001" customHeight="1">
      <c r="A6" s="1"/>
      <c r="B6" s="86" t="s">
        <v>488</v>
      </c>
      <c r="C6" s="86"/>
      <c r="D6" s="86"/>
      <c r="E6" s="86"/>
      <c r="F6" s="86"/>
      <c r="G6" s="86"/>
      <c r="H6" s="86"/>
      <c r="I6" s="86"/>
      <c r="J6" s="86"/>
      <c r="K6" s="86"/>
      <c r="L6" s="86"/>
      <c r="M6" s="86"/>
      <c r="N6" s="86"/>
      <c r="O6" s="86"/>
      <c r="P6" s="86"/>
      <c r="Q6" s="86"/>
      <c r="R6" s="86"/>
      <c r="S6" s="1"/>
    </row>
    <row r="7" spans="1:19" ht="11.1" customHeight="1">
      <c r="A7" s="1"/>
      <c r="B7" s="90" t="s">
        <v>0</v>
      </c>
      <c r="C7" s="90"/>
      <c r="D7" s="90"/>
      <c r="E7" s="90"/>
      <c r="F7" s="1"/>
      <c r="G7" s="1"/>
      <c r="H7" s="1"/>
      <c r="I7" s="1"/>
      <c r="J7" s="1"/>
      <c r="K7" s="1"/>
      <c r="L7" s="1"/>
      <c r="M7" s="1"/>
      <c r="N7" s="1"/>
      <c r="O7" s="1"/>
      <c r="P7" s="1"/>
      <c r="Q7" s="1"/>
      <c r="R7" s="1"/>
      <c r="S7" s="1"/>
    </row>
    <row r="8" spans="1:19" ht="12" customHeight="1">
      <c r="A8" s="1"/>
      <c r="B8" s="91" t="s">
        <v>1</v>
      </c>
      <c r="C8" s="91"/>
      <c r="D8" s="91"/>
      <c r="E8" s="91"/>
      <c r="F8" s="1"/>
      <c r="G8" s="1"/>
      <c r="H8" s="1"/>
      <c r="I8" s="1"/>
      <c r="J8" s="1"/>
      <c r="K8" s="1"/>
      <c r="L8" s="1"/>
      <c r="M8" s="1"/>
      <c r="N8" s="1"/>
      <c r="O8" s="1"/>
      <c r="P8" s="1"/>
      <c r="Q8" s="1"/>
      <c r="R8" s="1"/>
      <c r="S8" s="1"/>
    </row>
    <row r="9" spans="1:19" ht="11.1" customHeight="1">
      <c r="A9" s="1"/>
      <c r="B9" s="1"/>
      <c r="C9" s="1"/>
      <c r="D9" s="1"/>
      <c r="E9" s="1"/>
      <c r="F9" s="1"/>
      <c r="G9" s="1"/>
      <c r="H9" s="1"/>
      <c r="I9" s="1"/>
      <c r="J9" s="1"/>
      <c r="K9" s="1"/>
      <c r="L9" s="1"/>
      <c r="M9" s="1"/>
      <c r="N9" s="1"/>
      <c r="O9" s="1"/>
      <c r="P9" s="1"/>
      <c r="Q9" s="1"/>
      <c r="R9" s="8" t="s">
        <v>2</v>
      </c>
      <c r="S9" s="1"/>
    </row>
    <row r="10" spans="1:19" ht="17.100000000000001" customHeight="1">
      <c r="A10" s="1"/>
      <c r="B10" s="110" t="s">
        <v>223</v>
      </c>
      <c r="C10" s="110" t="s">
        <v>222</v>
      </c>
      <c r="D10" s="110" t="s">
        <v>221</v>
      </c>
      <c r="E10" s="110" t="s">
        <v>220</v>
      </c>
      <c r="F10" s="110"/>
      <c r="G10" s="92" t="s">
        <v>219</v>
      </c>
      <c r="H10" s="92"/>
      <c r="I10" s="92"/>
      <c r="J10" s="92"/>
      <c r="K10" s="92"/>
      <c r="L10" s="92" t="s">
        <v>3</v>
      </c>
      <c r="M10" s="92"/>
      <c r="N10" s="92"/>
      <c r="O10" s="92"/>
      <c r="P10" s="92"/>
      <c r="Q10" s="92"/>
      <c r="R10" s="92" t="s">
        <v>218</v>
      </c>
      <c r="S10" s="1"/>
    </row>
    <row r="11" spans="1:19" ht="12" customHeight="1">
      <c r="A11" s="1"/>
      <c r="B11" s="110"/>
      <c r="C11" s="110"/>
      <c r="D11" s="110"/>
      <c r="E11" s="110"/>
      <c r="F11" s="110"/>
      <c r="G11" s="92" t="s">
        <v>4</v>
      </c>
      <c r="H11" s="97" t="s">
        <v>216</v>
      </c>
      <c r="I11" s="109" t="s">
        <v>215</v>
      </c>
      <c r="J11" s="109"/>
      <c r="K11" s="109" t="s">
        <v>214</v>
      </c>
      <c r="L11" s="92" t="s">
        <v>4</v>
      </c>
      <c r="M11" s="97" t="s">
        <v>217</v>
      </c>
      <c r="N11" s="97" t="s">
        <v>216</v>
      </c>
      <c r="O11" s="109" t="s">
        <v>215</v>
      </c>
      <c r="P11" s="109"/>
      <c r="Q11" s="109" t="s">
        <v>214</v>
      </c>
      <c r="R11" s="92"/>
      <c r="S11" s="1"/>
    </row>
    <row r="12" spans="1:19" ht="48.95" customHeight="1">
      <c r="A12" s="1"/>
      <c r="B12" s="110"/>
      <c r="C12" s="110"/>
      <c r="D12" s="110"/>
      <c r="E12" s="110"/>
      <c r="F12" s="110"/>
      <c r="G12" s="92"/>
      <c r="H12" s="97"/>
      <c r="I12" s="9" t="s">
        <v>213</v>
      </c>
      <c r="J12" s="6" t="s">
        <v>212</v>
      </c>
      <c r="K12" s="109"/>
      <c r="L12" s="92"/>
      <c r="M12" s="97"/>
      <c r="N12" s="97"/>
      <c r="O12" s="9" t="s">
        <v>213</v>
      </c>
      <c r="P12" s="6" t="s">
        <v>212</v>
      </c>
      <c r="Q12" s="109"/>
      <c r="R12" s="92"/>
      <c r="S12" s="1"/>
    </row>
    <row r="13" spans="1:19" ht="12" customHeight="1">
      <c r="A13" s="1"/>
      <c r="B13" s="6" t="s">
        <v>5</v>
      </c>
      <c r="C13" s="6" t="s">
        <v>6</v>
      </c>
      <c r="D13" s="6" t="s">
        <v>7</v>
      </c>
      <c r="E13" s="97" t="s">
        <v>8</v>
      </c>
      <c r="F13" s="97"/>
      <c r="G13" s="6" t="s">
        <v>9</v>
      </c>
      <c r="H13" s="6" t="s">
        <v>10</v>
      </c>
      <c r="I13" s="6" t="s">
        <v>211</v>
      </c>
      <c r="J13" s="6" t="s">
        <v>210</v>
      </c>
      <c r="K13" s="6" t="s">
        <v>209</v>
      </c>
      <c r="L13" s="6" t="s">
        <v>208</v>
      </c>
      <c r="M13" s="6" t="s">
        <v>207</v>
      </c>
      <c r="N13" s="6" t="s">
        <v>206</v>
      </c>
      <c r="O13" s="6" t="s">
        <v>205</v>
      </c>
      <c r="P13" s="6" t="s">
        <v>204</v>
      </c>
      <c r="Q13" s="6" t="s">
        <v>203</v>
      </c>
      <c r="R13" s="6" t="s">
        <v>202</v>
      </c>
      <c r="S13" s="1"/>
    </row>
    <row r="14" spans="1:19" ht="18" customHeight="1">
      <c r="A14" s="1"/>
      <c r="B14" s="5" t="s">
        <v>201</v>
      </c>
      <c r="C14" s="5" t="s">
        <v>11</v>
      </c>
      <c r="D14" s="3" t="s">
        <v>11</v>
      </c>
      <c r="E14" s="107" t="s">
        <v>199</v>
      </c>
      <c r="F14" s="107"/>
      <c r="G14" s="11">
        <f>G15</f>
        <v>48823339</v>
      </c>
      <c r="H14" s="11">
        <f t="shared" ref="H14:R14" si="0">H15</f>
        <v>37974824</v>
      </c>
      <c r="I14" s="11">
        <f t="shared" si="0"/>
        <v>18414806</v>
      </c>
      <c r="J14" s="11">
        <f t="shared" si="0"/>
        <v>3618677</v>
      </c>
      <c r="K14" s="11">
        <f t="shared" si="0"/>
        <v>10848515</v>
      </c>
      <c r="L14" s="11">
        <f t="shared" si="0"/>
        <v>2177901</v>
      </c>
      <c r="M14" s="11">
        <f t="shared" si="0"/>
        <v>1346801</v>
      </c>
      <c r="N14" s="11">
        <f t="shared" si="0"/>
        <v>831100</v>
      </c>
      <c r="O14" s="11">
        <f t="shared" si="0"/>
        <v>0</v>
      </c>
      <c r="P14" s="11">
        <f t="shared" si="0"/>
        <v>0</v>
      </c>
      <c r="Q14" s="11">
        <f t="shared" si="0"/>
        <v>1346801</v>
      </c>
      <c r="R14" s="11">
        <f t="shared" si="0"/>
        <v>51001240</v>
      </c>
      <c r="S14" s="1"/>
    </row>
    <row r="15" spans="1:19" ht="18" customHeight="1">
      <c r="A15" s="1"/>
      <c r="B15" s="5" t="s">
        <v>200</v>
      </c>
      <c r="C15" s="5" t="s">
        <v>11</v>
      </c>
      <c r="D15" s="3" t="s">
        <v>11</v>
      </c>
      <c r="E15" s="107" t="s">
        <v>199</v>
      </c>
      <c r="F15" s="107"/>
      <c r="G15" s="11">
        <f t="shared" ref="G15:R15" si="1">G16+G18+G21+G33+G38+G45</f>
        <v>48823339</v>
      </c>
      <c r="H15" s="11">
        <f t="shared" si="1"/>
        <v>37974824</v>
      </c>
      <c r="I15" s="11">
        <f t="shared" si="1"/>
        <v>18414806</v>
      </c>
      <c r="J15" s="11">
        <f t="shared" si="1"/>
        <v>3618677</v>
      </c>
      <c r="K15" s="11">
        <f t="shared" si="1"/>
        <v>10848515</v>
      </c>
      <c r="L15" s="11">
        <f t="shared" si="1"/>
        <v>2177901</v>
      </c>
      <c r="M15" s="11">
        <f t="shared" si="1"/>
        <v>1346801</v>
      </c>
      <c r="N15" s="11">
        <f t="shared" si="1"/>
        <v>831100</v>
      </c>
      <c r="O15" s="11">
        <f t="shared" si="1"/>
        <v>0</v>
      </c>
      <c r="P15" s="11">
        <f t="shared" si="1"/>
        <v>0</v>
      </c>
      <c r="Q15" s="11">
        <f t="shared" si="1"/>
        <v>1346801</v>
      </c>
      <c r="R15" s="11">
        <f t="shared" si="1"/>
        <v>51001240</v>
      </c>
      <c r="S15" s="1"/>
    </row>
    <row r="16" spans="1:19" ht="14.1" customHeight="1">
      <c r="A16" s="1"/>
      <c r="B16" s="5" t="s">
        <v>11</v>
      </c>
      <c r="C16" s="5" t="s">
        <v>35</v>
      </c>
      <c r="D16" s="3" t="s">
        <v>11</v>
      </c>
      <c r="E16" s="107" t="s">
        <v>34</v>
      </c>
      <c r="F16" s="107"/>
      <c r="G16" s="11">
        <f>G17</f>
        <v>17546715</v>
      </c>
      <c r="H16" s="11">
        <f t="shared" ref="H16:R16" si="2">H17</f>
        <v>17546715</v>
      </c>
      <c r="I16" s="11">
        <f t="shared" si="2"/>
        <v>12594860</v>
      </c>
      <c r="J16" s="11">
        <f t="shared" si="2"/>
        <v>1414000</v>
      </c>
      <c r="K16" s="11">
        <f t="shared" si="2"/>
        <v>0</v>
      </c>
      <c r="L16" s="11">
        <f t="shared" si="2"/>
        <v>551201</v>
      </c>
      <c r="M16" s="11">
        <f t="shared" si="2"/>
        <v>386801</v>
      </c>
      <c r="N16" s="11">
        <f t="shared" si="2"/>
        <v>164400</v>
      </c>
      <c r="O16" s="11">
        <f t="shared" si="2"/>
        <v>0</v>
      </c>
      <c r="P16" s="11">
        <f t="shared" si="2"/>
        <v>0</v>
      </c>
      <c r="Q16" s="11">
        <f t="shared" si="2"/>
        <v>386801</v>
      </c>
      <c r="R16" s="11">
        <f t="shared" si="2"/>
        <v>18097916</v>
      </c>
      <c r="S16" s="1"/>
    </row>
    <row r="17" spans="1:20" ht="26.1" customHeight="1">
      <c r="A17" s="1"/>
      <c r="B17" s="4" t="s">
        <v>198</v>
      </c>
      <c r="C17" s="4" t="s">
        <v>32</v>
      </c>
      <c r="D17" s="4" t="s">
        <v>31</v>
      </c>
      <c r="E17" s="108" t="s">
        <v>30</v>
      </c>
      <c r="F17" s="108"/>
      <c r="G17" s="12">
        <f>H17+K17</f>
        <v>17546715</v>
      </c>
      <c r="H17" s="10">
        <v>17546715</v>
      </c>
      <c r="I17" s="10">
        <v>12594860</v>
      </c>
      <c r="J17" s="10">
        <v>1414000</v>
      </c>
      <c r="K17" s="10">
        <v>0</v>
      </c>
      <c r="L17" s="12">
        <f>N17+Q17</f>
        <v>551201</v>
      </c>
      <c r="M17" s="10">
        <v>386801</v>
      </c>
      <c r="N17" s="10">
        <v>164400</v>
      </c>
      <c r="O17" s="10">
        <v>0</v>
      </c>
      <c r="P17" s="10">
        <v>0</v>
      </c>
      <c r="Q17" s="10">
        <v>386801</v>
      </c>
      <c r="R17" s="11">
        <f>G17+L17</f>
        <v>18097916</v>
      </c>
      <c r="S17" s="1"/>
    </row>
    <row r="18" spans="1:20" ht="14.1" customHeight="1">
      <c r="A18" s="1"/>
      <c r="B18" s="5" t="s">
        <v>11</v>
      </c>
      <c r="C18" s="5" t="s">
        <v>197</v>
      </c>
      <c r="D18" s="3" t="s">
        <v>11</v>
      </c>
      <c r="E18" s="107" t="s">
        <v>196</v>
      </c>
      <c r="F18" s="107"/>
      <c r="G18" s="11">
        <f>G19+G20</f>
        <v>7126200</v>
      </c>
      <c r="H18" s="11">
        <f t="shared" ref="H18:T18" si="3">H19+H20</f>
        <v>7126200</v>
      </c>
      <c r="I18" s="11">
        <f t="shared" si="3"/>
        <v>0</v>
      </c>
      <c r="J18" s="11">
        <f t="shared" si="3"/>
        <v>0</v>
      </c>
      <c r="K18" s="11">
        <f t="shared" si="3"/>
        <v>0</v>
      </c>
      <c r="L18" s="11">
        <f t="shared" si="3"/>
        <v>0</v>
      </c>
      <c r="M18" s="11">
        <f t="shared" si="3"/>
        <v>0</v>
      </c>
      <c r="N18" s="11">
        <f t="shared" si="3"/>
        <v>0</v>
      </c>
      <c r="O18" s="11">
        <f t="shared" si="3"/>
        <v>0</v>
      </c>
      <c r="P18" s="11">
        <f t="shared" si="3"/>
        <v>0</v>
      </c>
      <c r="Q18" s="11">
        <f t="shared" si="3"/>
        <v>0</v>
      </c>
      <c r="R18" s="11">
        <f t="shared" ref="R18:R89" si="4">G18+L18</f>
        <v>7126200</v>
      </c>
      <c r="S18" s="2">
        <f t="shared" si="3"/>
        <v>0</v>
      </c>
      <c r="T18" s="2">
        <f t="shared" si="3"/>
        <v>0</v>
      </c>
    </row>
    <row r="19" spans="1:20" ht="18" customHeight="1">
      <c r="A19" s="1"/>
      <c r="B19" s="4" t="s">
        <v>195</v>
      </c>
      <c r="C19" s="4" t="s">
        <v>194</v>
      </c>
      <c r="D19" s="4" t="s">
        <v>193</v>
      </c>
      <c r="E19" s="108" t="s">
        <v>192</v>
      </c>
      <c r="F19" s="108"/>
      <c r="G19" s="12">
        <f>H19+K19</f>
        <v>4938400</v>
      </c>
      <c r="H19" s="10">
        <v>4938400</v>
      </c>
      <c r="I19" s="10">
        <v>0</v>
      </c>
      <c r="J19" s="10">
        <v>0</v>
      </c>
      <c r="K19" s="10">
        <v>0</v>
      </c>
      <c r="L19" s="12">
        <f>N19+Q19</f>
        <v>0</v>
      </c>
      <c r="M19" s="10">
        <v>0</v>
      </c>
      <c r="N19" s="10">
        <v>0</v>
      </c>
      <c r="O19" s="10">
        <v>0</v>
      </c>
      <c r="P19" s="10">
        <v>0</v>
      </c>
      <c r="Q19" s="10">
        <v>0</v>
      </c>
      <c r="R19" s="11">
        <f t="shared" si="4"/>
        <v>4938400</v>
      </c>
      <c r="S19" s="1"/>
    </row>
    <row r="20" spans="1:20" ht="26.1" customHeight="1">
      <c r="A20" s="1"/>
      <c r="B20" s="4" t="s">
        <v>191</v>
      </c>
      <c r="C20" s="4" t="s">
        <v>190</v>
      </c>
      <c r="D20" s="4" t="s">
        <v>189</v>
      </c>
      <c r="E20" s="108" t="s">
        <v>188</v>
      </c>
      <c r="F20" s="108"/>
      <c r="G20" s="12">
        <f>H20+K20</f>
        <v>2187800</v>
      </c>
      <c r="H20" s="10">
        <v>2187800</v>
      </c>
      <c r="I20" s="10">
        <v>0</v>
      </c>
      <c r="J20" s="10">
        <v>0</v>
      </c>
      <c r="K20" s="10">
        <v>0</v>
      </c>
      <c r="L20" s="12">
        <f>N20+Q20</f>
        <v>0</v>
      </c>
      <c r="M20" s="10">
        <v>0</v>
      </c>
      <c r="N20" s="10">
        <v>0</v>
      </c>
      <c r="O20" s="10">
        <v>0</v>
      </c>
      <c r="P20" s="10">
        <v>0</v>
      </c>
      <c r="Q20" s="10">
        <v>0</v>
      </c>
      <c r="R20" s="11">
        <f t="shared" si="4"/>
        <v>2187800</v>
      </c>
      <c r="S20" s="1"/>
    </row>
    <row r="21" spans="1:20" ht="18" customHeight="1">
      <c r="A21" s="1"/>
      <c r="B21" s="5" t="s">
        <v>11</v>
      </c>
      <c r="C21" s="5" t="s">
        <v>83</v>
      </c>
      <c r="D21" s="3" t="s">
        <v>11</v>
      </c>
      <c r="E21" s="107" t="s">
        <v>82</v>
      </c>
      <c r="F21" s="107"/>
      <c r="G21" s="11">
        <f>SUM(G22:G32)</f>
        <v>11094576</v>
      </c>
      <c r="H21" s="11">
        <f t="shared" ref="H21:Q21" si="5">SUM(H22:H32)</f>
        <v>11094576</v>
      </c>
      <c r="I21" s="11">
        <f t="shared" si="5"/>
        <v>5806946</v>
      </c>
      <c r="J21" s="11">
        <f t="shared" si="5"/>
        <v>622677</v>
      </c>
      <c r="K21" s="11">
        <f t="shared" si="5"/>
        <v>0</v>
      </c>
      <c r="L21" s="11">
        <f t="shared" si="5"/>
        <v>626300</v>
      </c>
      <c r="M21" s="11">
        <f t="shared" si="5"/>
        <v>0</v>
      </c>
      <c r="N21" s="11">
        <f t="shared" si="5"/>
        <v>626300</v>
      </c>
      <c r="O21" s="11">
        <f t="shared" si="5"/>
        <v>0</v>
      </c>
      <c r="P21" s="11">
        <f t="shared" si="5"/>
        <v>0</v>
      </c>
      <c r="Q21" s="11">
        <f t="shared" si="5"/>
        <v>0</v>
      </c>
      <c r="R21" s="11">
        <f>SUM(R22:R32)</f>
        <v>11720876</v>
      </c>
      <c r="S21" s="1"/>
    </row>
    <row r="22" spans="1:20" ht="18" customHeight="1">
      <c r="A22" s="1"/>
      <c r="B22" s="4" t="s">
        <v>187</v>
      </c>
      <c r="C22" s="4" t="s">
        <v>186</v>
      </c>
      <c r="D22" s="4" t="s">
        <v>79</v>
      </c>
      <c r="E22" s="108" t="s">
        <v>185</v>
      </c>
      <c r="F22" s="108"/>
      <c r="G22" s="12">
        <f>H22+K22</f>
        <v>10000</v>
      </c>
      <c r="H22" s="10">
        <v>10000</v>
      </c>
      <c r="I22" s="10">
        <v>0</v>
      </c>
      <c r="J22" s="10">
        <v>0</v>
      </c>
      <c r="K22" s="10">
        <v>0</v>
      </c>
      <c r="L22" s="12">
        <f>N22+Q22</f>
        <v>0</v>
      </c>
      <c r="M22" s="10">
        <v>0</v>
      </c>
      <c r="N22" s="10">
        <v>0</v>
      </c>
      <c r="O22" s="10">
        <v>0</v>
      </c>
      <c r="P22" s="10">
        <v>0</v>
      </c>
      <c r="Q22" s="10">
        <v>0</v>
      </c>
      <c r="R22" s="11">
        <f t="shared" si="4"/>
        <v>10000</v>
      </c>
      <c r="S22" s="1"/>
    </row>
    <row r="23" spans="1:20" ht="28.5" customHeight="1">
      <c r="A23" s="1"/>
      <c r="B23" s="4" t="s">
        <v>184</v>
      </c>
      <c r="C23" s="4" t="s">
        <v>183</v>
      </c>
      <c r="D23" s="4" t="s">
        <v>79</v>
      </c>
      <c r="E23" s="108" t="s">
        <v>182</v>
      </c>
      <c r="F23" s="108"/>
      <c r="G23" s="12">
        <f t="shared" ref="G23:G32" si="6">H23+K23</f>
        <v>1270344</v>
      </c>
      <c r="H23" s="10">
        <v>1270344</v>
      </c>
      <c r="I23" s="10">
        <v>0</v>
      </c>
      <c r="J23" s="10">
        <v>0</v>
      </c>
      <c r="K23" s="10">
        <v>0</v>
      </c>
      <c r="L23" s="12">
        <f t="shared" ref="L23:L32" si="7">N23+Q23</f>
        <v>0</v>
      </c>
      <c r="M23" s="10">
        <v>0</v>
      </c>
      <c r="N23" s="10">
        <v>0</v>
      </c>
      <c r="O23" s="10">
        <v>0</v>
      </c>
      <c r="P23" s="10">
        <v>0</v>
      </c>
      <c r="Q23" s="10">
        <v>0</v>
      </c>
      <c r="R23" s="11">
        <f t="shared" si="4"/>
        <v>1270344</v>
      </c>
      <c r="S23" s="1"/>
    </row>
    <row r="24" spans="1:20" ht="26.25" customHeight="1">
      <c r="A24" s="1"/>
      <c r="B24" s="4" t="s">
        <v>181</v>
      </c>
      <c r="C24" s="4" t="s">
        <v>180</v>
      </c>
      <c r="D24" s="4" t="s">
        <v>79</v>
      </c>
      <c r="E24" s="108" t="s">
        <v>179</v>
      </c>
      <c r="F24" s="108"/>
      <c r="G24" s="12">
        <f t="shared" si="6"/>
        <v>425397</v>
      </c>
      <c r="H24" s="10">
        <v>425397</v>
      </c>
      <c r="I24" s="10">
        <v>0</v>
      </c>
      <c r="J24" s="10">
        <v>0</v>
      </c>
      <c r="K24" s="10">
        <v>0</v>
      </c>
      <c r="L24" s="12">
        <f t="shared" si="7"/>
        <v>0</v>
      </c>
      <c r="M24" s="10">
        <v>0</v>
      </c>
      <c r="N24" s="10">
        <v>0</v>
      </c>
      <c r="O24" s="10">
        <v>0</v>
      </c>
      <c r="P24" s="10">
        <v>0</v>
      </c>
      <c r="Q24" s="10">
        <v>0</v>
      </c>
      <c r="R24" s="11">
        <f t="shared" si="4"/>
        <v>425397</v>
      </c>
      <c r="S24" s="1"/>
    </row>
    <row r="25" spans="1:20" ht="16.5" customHeight="1">
      <c r="A25" s="1"/>
      <c r="B25" s="4" t="s">
        <v>178</v>
      </c>
      <c r="C25" s="4" t="s">
        <v>177</v>
      </c>
      <c r="D25" s="4" t="s">
        <v>176</v>
      </c>
      <c r="E25" s="108" t="s">
        <v>175</v>
      </c>
      <c r="F25" s="108"/>
      <c r="G25" s="12">
        <f t="shared" si="6"/>
        <v>9873</v>
      </c>
      <c r="H25" s="10">
        <v>9873</v>
      </c>
      <c r="I25" s="10">
        <v>0</v>
      </c>
      <c r="J25" s="10">
        <v>0</v>
      </c>
      <c r="K25" s="10">
        <v>0</v>
      </c>
      <c r="L25" s="12">
        <f t="shared" si="7"/>
        <v>0</v>
      </c>
      <c r="M25" s="10">
        <v>0</v>
      </c>
      <c r="N25" s="10">
        <v>0</v>
      </c>
      <c r="O25" s="10">
        <v>0</v>
      </c>
      <c r="P25" s="10">
        <v>0</v>
      </c>
      <c r="Q25" s="10">
        <v>0</v>
      </c>
      <c r="R25" s="11">
        <f t="shared" si="4"/>
        <v>9873</v>
      </c>
      <c r="S25" s="1"/>
    </row>
    <row r="26" spans="1:20" ht="45.75" customHeight="1">
      <c r="A26" s="1"/>
      <c r="B26" s="4">
        <v>213193</v>
      </c>
      <c r="C26" s="4">
        <v>3193</v>
      </c>
      <c r="D26" s="4">
        <v>1030</v>
      </c>
      <c r="E26" s="108" t="s">
        <v>548</v>
      </c>
      <c r="F26" s="108"/>
      <c r="G26" s="12">
        <f t="shared" si="6"/>
        <v>245720</v>
      </c>
      <c r="H26" s="10">
        <v>245720</v>
      </c>
      <c r="I26" s="10">
        <v>201410</v>
      </c>
      <c r="J26" s="10"/>
      <c r="K26" s="10"/>
      <c r="L26" s="12">
        <f t="shared" si="7"/>
        <v>0</v>
      </c>
      <c r="M26" s="10"/>
      <c r="N26" s="10"/>
      <c r="O26" s="10"/>
      <c r="P26" s="10"/>
      <c r="Q26" s="10"/>
      <c r="R26" s="11">
        <f t="shared" si="4"/>
        <v>245720</v>
      </c>
      <c r="S26" s="1"/>
    </row>
    <row r="27" spans="1:20" ht="16.5" customHeight="1">
      <c r="A27" s="1"/>
      <c r="B27" s="4" t="s">
        <v>171</v>
      </c>
      <c r="C27" s="4" t="s">
        <v>170</v>
      </c>
      <c r="D27" s="4" t="s">
        <v>111</v>
      </c>
      <c r="E27" s="108" t="s">
        <v>169</v>
      </c>
      <c r="F27" s="108"/>
      <c r="G27" s="12">
        <f t="shared" si="6"/>
        <v>11739</v>
      </c>
      <c r="H27" s="10">
        <v>11739</v>
      </c>
      <c r="I27" s="10">
        <v>0</v>
      </c>
      <c r="J27" s="10">
        <v>0</v>
      </c>
      <c r="K27" s="10">
        <v>0</v>
      </c>
      <c r="L27" s="12">
        <f t="shared" si="7"/>
        <v>0</v>
      </c>
      <c r="M27" s="10">
        <v>0</v>
      </c>
      <c r="N27" s="10">
        <v>0</v>
      </c>
      <c r="O27" s="10">
        <v>0</v>
      </c>
      <c r="P27" s="10">
        <v>0</v>
      </c>
      <c r="Q27" s="10">
        <v>0</v>
      </c>
      <c r="R27" s="11">
        <f t="shared" si="4"/>
        <v>11739</v>
      </c>
      <c r="S27" s="1"/>
    </row>
    <row r="28" spans="1:20" ht="24.75" customHeight="1">
      <c r="A28" s="1"/>
      <c r="B28" s="4" t="s">
        <v>168</v>
      </c>
      <c r="C28" s="4" t="s">
        <v>167</v>
      </c>
      <c r="D28" s="4" t="s">
        <v>166</v>
      </c>
      <c r="E28" s="108" t="s">
        <v>165</v>
      </c>
      <c r="F28" s="108"/>
      <c r="G28" s="12">
        <f t="shared" si="6"/>
        <v>10000</v>
      </c>
      <c r="H28" s="10">
        <v>10000</v>
      </c>
      <c r="I28" s="10"/>
      <c r="J28" s="10"/>
      <c r="K28" s="10"/>
      <c r="L28" s="12">
        <f t="shared" si="7"/>
        <v>0</v>
      </c>
      <c r="M28" s="10"/>
      <c r="N28" s="10"/>
      <c r="O28" s="10"/>
      <c r="P28" s="10"/>
      <c r="Q28" s="10"/>
      <c r="R28" s="11">
        <f t="shared" si="4"/>
        <v>10000</v>
      </c>
      <c r="S28" s="1"/>
    </row>
    <row r="29" spans="1:20" ht="33.950000000000003" customHeight="1">
      <c r="A29" s="1"/>
      <c r="B29" s="4" t="s">
        <v>164</v>
      </c>
      <c r="C29" s="4" t="s">
        <v>80</v>
      </c>
      <c r="D29" s="4" t="s">
        <v>79</v>
      </c>
      <c r="E29" s="108" t="s">
        <v>78</v>
      </c>
      <c r="F29" s="108"/>
      <c r="G29" s="12">
        <f t="shared" si="6"/>
        <v>57000</v>
      </c>
      <c r="H29" s="10">
        <v>57000</v>
      </c>
      <c r="I29" s="10">
        <v>0</v>
      </c>
      <c r="J29" s="10">
        <v>0</v>
      </c>
      <c r="K29" s="10">
        <v>0</v>
      </c>
      <c r="L29" s="12">
        <f t="shared" si="7"/>
        <v>0</v>
      </c>
      <c r="M29" s="10">
        <v>0</v>
      </c>
      <c r="N29" s="10">
        <v>0</v>
      </c>
      <c r="O29" s="10">
        <v>0</v>
      </c>
      <c r="P29" s="10">
        <v>0</v>
      </c>
      <c r="Q29" s="10">
        <v>0</v>
      </c>
      <c r="R29" s="11">
        <f t="shared" si="4"/>
        <v>57000</v>
      </c>
      <c r="S29" s="1"/>
    </row>
    <row r="30" spans="1:20" ht="33.950000000000003" customHeight="1">
      <c r="A30" s="1"/>
      <c r="B30" s="4" t="s">
        <v>543</v>
      </c>
      <c r="C30" s="4" t="s">
        <v>544</v>
      </c>
      <c r="D30" s="4" t="s">
        <v>161</v>
      </c>
      <c r="E30" s="108" t="s">
        <v>545</v>
      </c>
      <c r="F30" s="108"/>
      <c r="G30" s="12"/>
      <c r="H30" s="10"/>
      <c r="I30" s="10"/>
      <c r="J30" s="10"/>
      <c r="K30" s="10"/>
      <c r="L30" s="12">
        <f t="shared" si="7"/>
        <v>626300</v>
      </c>
      <c r="M30" s="10"/>
      <c r="N30" s="10">
        <v>626300</v>
      </c>
      <c r="O30" s="10"/>
      <c r="P30" s="10"/>
      <c r="Q30" s="10"/>
      <c r="R30" s="11">
        <f t="shared" si="4"/>
        <v>626300</v>
      </c>
      <c r="S30" s="1"/>
    </row>
    <row r="31" spans="1:20" ht="26.1" customHeight="1">
      <c r="A31" s="1"/>
      <c r="B31" s="19" t="s">
        <v>523</v>
      </c>
      <c r="C31" s="4">
        <v>3121</v>
      </c>
      <c r="D31" s="4">
        <v>1040</v>
      </c>
      <c r="E31" s="108" t="s">
        <v>522</v>
      </c>
      <c r="F31" s="108"/>
      <c r="G31" s="12">
        <f t="shared" si="6"/>
        <v>7820503</v>
      </c>
      <c r="H31" s="10">
        <v>7820503</v>
      </c>
      <c r="I31" s="10">
        <v>5605536</v>
      </c>
      <c r="J31" s="10">
        <v>622677</v>
      </c>
      <c r="K31" s="10">
        <v>0</v>
      </c>
      <c r="L31" s="12">
        <f t="shared" si="7"/>
        <v>0</v>
      </c>
      <c r="M31" s="10">
        <v>0</v>
      </c>
      <c r="N31" s="10"/>
      <c r="O31" s="10">
        <v>0</v>
      </c>
      <c r="P31" s="10">
        <v>0</v>
      </c>
      <c r="Q31" s="10">
        <v>0</v>
      </c>
      <c r="R31" s="11">
        <f t="shared" si="4"/>
        <v>7820503</v>
      </c>
      <c r="S31" s="1"/>
    </row>
    <row r="32" spans="1:20" ht="18" customHeight="1">
      <c r="A32" s="1"/>
      <c r="B32" s="4" t="s">
        <v>163</v>
      </c>
      <c r="C32" s="4" t="s">
        <v>162</v>
      </c>
      <c r="D32" s="4" t="s">
        <v>161</v>
      </c>
      <c r="E32" s="108" t="s">
        <v>160</v>
      </c>
      <c r="F32" s="108"/>
      <c r="G32" s="12">
        <f t="shared" si="6"/>
        <v>1234000</v>
      </c>
      <c r="H32" s="10">
        <v>1234000</v>
      </c>
      <c r="I32" s="10">
        <v>0</v>
      </c>
      <c r="J32" s="10">
        <v>0</v>
      </c>
      <c r="K32" s="10">
        <v>0</v>
      </c>
      <c r="L32" s="12">
        <f t="shared" si="7"/>
        <v>0</v>
      </c>
      <c r="M32" s="10">
        <v>0</v>
      </c>
      <c r="N32" s="10">
        <v>0</v>
      </c>
      <c r="O32" s="10">
        <v>0</v>
      </c>
      <c r="P32" s="10">
        <v>0</v>
      </c>
      <c r="Q32" s="10">
        <v>0</v>
      </c>
      <c r="R32" s="11">
        <f t="shared" si="4"/>
        <v>1234000</v>
      </c>
      <c r="S32" s="1"/>
    </row>
    <row r="33" spans="1:20" ht="18" customHeight="1">
      <c r="A33" s="1"/>
      <c r="B33" s="5" t="s">
        <v>11</v>
      </c>
      <c r="C33" s="5" t="s">
        <v>159</v>
      </c>
      <c r="D33" s="3" t="s">
        <v>11</v>
      </c>
      <c r="E33" s="107" t="s">
        <v>158</v>
      </c>
      <c r="F33" s="107"/>
      <c r="G33" s="11">
        <f>SUM(G34:G37)</f>
        <v>12407483</v>
      </c>
      <c r="H33" s="11">
        <f t="shared" ref="H33:R33" si="8">SUM(H34:H37)</f>
        <v>1901983</v>
      </c>
      <c r="I33" s="11">
        <f t="shared" si="8"/>
        <v>0</v>
      </c>
      <c r="J33" s="11">
        <f t="shared" si="8"/>
        <v>1582000</v>
      </c>
      <c r="K33" s="11">
        <f t="shared" si="8"/>
        <v>10505500</v>
      </c>
      <c r="L33" s="11">
        <f t="shared" si="8"/>
        <v>0</v>
      </c>
      <c r="M33" s="11">
        <f t="shared" si="8"/>
        <v>0</v>
      </c>
      <c r="N33" s="11">
        <f t="shared" si="8"/>
        <v>0</v>
      </c>
      <c r="O33" s="11">
        <f t="shared" si="8"/>
        <v>0</v>
      </c>
      <c r="P33" s="11">
        <f t="shared" si="8"/>
        <v>0</v>
      </c>
      <c r="Q33" s="11">
        <f t="shared" si="8"/>
        <v>0</v>
      </c>
      <c r="R33" s="11">
        <f t="shared" si="8"/>
        <v>12407483</v>
      </c>
      <c r="S33" s="1"/>
    </row>
    <row r="34" spans="1:20" ht="18" customHeight="1">
      <c r="A34" s="1"/>
      <c r="B34" s="4" t="s">
        <v>157</v>
      </c>
      <c r="C34" s="4" t="s">
        <v>156</v>
      </c>
      <c r="D34" s="4" t="s">
        <v>146</v>
      </c>
      <c r="E34" s="108" t="s">
        <v>155</v>
      </c>
      <c r="F34" s="108"/>
      <c r="G34" s="12">
        <f>H34+K34</f>
        <v>4420000</v>
      </c>
      <c r="H34" s="10">
        <v>0</v>
      </c>
      <c r="I34" s="10">
        <v>0</v>
      </c>
      <c r="J34" s="10">
        <v>0</v>
      </c>
      <c r="K34" s="10">
        <v>4420000</v>
      </c>
      <c r="L34" s="12">
        <f>N34+Q34</f>
        <v>0</v>
      </c>
      <c r="M34" s="10">
        <v>0</v>
      </c>
      <c r="N34" s="10">
        <v>0</v>
      </c>
      <c r="O34" s="10">
        <v>0</v>
      </c>
      <c r="P34" s="10">
        <v>0</v>
      </c>
      <c r="Q34" s="10">
        <v>0</v>
      </c>
      <c r="R34" s="11">
        <f t="shared" si="4"/>
        <v>4420000</v>
      </c>
      <c r="S34" s="1"/>
    </row>
    <row r="35" spans="1:20" ht="18" customHeight="1">
      <c r="A35" s="1"/>
      <c r="B35" s="4" t="s">
        <v>154</v>
      </c>
      <c r="C35" s="4" t="s">
        <v>153</v>
      </c>
      <c r="D35" s="4" t="s">
        <v>146</v>
      </c>
      <c r="E35" s="108" t="s">
        <v>152</v>
      </c>
      <c r="F35" s="108"/>
      <c r="G35" s="12">
        <f>H35+K35</f>
        <v>582000</v>
      </c>
      <c r="H35" s="10">
        <v>582000</v>
      </c>
      <c r="I35" s="10">
        <v>0</v>
      </c>
      <c r="J35" s="10">
        <v>582000</v>
      </c>
      <c r="K35" s="10">
        <v>0</v>
      </c>
      <c r="L35" s="12">
        <f>N35+Q35</f>
        <v>0</v>
      </c>
      <c r="M35" s="10">
        <v>0</v>
      </c>
      <c r="N35" s="10">
        <v>0</v>
      </c>
      <c r="O35" s="10">
        <v>0</v>
      </c>
      <c r="P35" s="10">
        <v>0</v>
      </c>
      <c r="Q35" s="10">
        <v>0</v>
      </c>
      <c r="R35" s="11">
        <f t="shared" si="4"/>
        <v>582000</v>
      </c>
      <c r="S35" s="1"/>
    </row>
    <row r="36" spans="1:20" ht="18" customHeight="1">
      <c r="A36" s="1"/>
      <c r="B36" s="4" t="s">
        <v>151</v>
      </c>
      <c r="C36" s="4" t="s">
        <v>150</v>
      </c>
      <c r="D36" s="4" t="s">
        <v>146</v>
      </c>
      <c r="E36" s="108" t="s">
        <v>149</v>
      </c>
      <c r="F36" s="108"/>
      <c r="G36" s="12">
        <f>H36+K36</f>
        <v>1220000</v>
      </c>
      <c r="H36" s="10">
        <v>1220000</v>
      </c>
      <c r="I36" s="10">
        <v>0</v>
      </c>
      <c r="J36" s="10">
        <v>1000000</v>
      </c>
      <c r="K36" s="10">
        <v>0</v>
      </c>
      <c r="L36" s="12">
        <f>N36+Q36</f>
        <v>0</v>
      </c>
      <c r="M36" s="10">
        <v>0</v>
      </c>
      <c r="N36" s="10">
        <v>0</v>
      </c>
      <c r="O36" s="10">
        <v>0</v>
      </c>
      <c r="P36" s="10">
        <v>0</v>
      </c>
      <c r="Q36" s="10">
        <v>0</v>
      </c>
      <c r="R36" s="11">
        <f t="shared" si="4"/>
        <v>1220000</v>
      </c>
      <c r="S36" s="1"/>
    </row>
    <row r="37" spans="1:20" ht="14.1" customHeight="1">
      <c r="A37" s="1"/>
      <c r="B37" s="4" t="s">
        <v>148</v>
      </c>
      <c r="C37" s="4" t="s">
        <v>147</v>
      </c>
      <c r="D37" s="4" t="s">
        <v>146</v>
      </c>
      <c r="E37" s="108" t="s">
        <v>145</v>
      </c>
      <c r="F37" s="108"/>
      <c r="G37" s="12">
        <f>H37+K37</f>
        <v>6185483</v>
      </c>
      <c r="H37" s="10">
        <v>99983</v>
      </c>
      <c r="I37" s="10">
        <v>0</v>
      </c>
      <c r="J37" s="10">
        <v>0</v>
      </c>
      <c r="K37" s="10">
        <v>6085500</v>
      </c>
      <c r="L37" s="12">
        <f>N37+Q37</f>
        <v>0</v>
      </c>
      <c r="M37" s="10">
        <v>0</v>
      </c>
      <c r="N37" s="10">
        <v>0</v>
      </c>
      <c r="O37" s="10">
        <v>0</v>
      </c>
      <c r="P37" s="10">
        <v>0</v>
      </c>
      <c r="Q37" s="10">
        <v>0</v>
      </c>
      <c r="R37" s="11">
        <f t="shared" si="4"/>
        <v>6185483</v>
      </c>
      <c r="S37" s="1"/>
    </row>
    <row r="38" spans="1:20" ht="14.1" customHeight="1">
      <c r="A38" s="1"/>
      <c r="B38" s="5" t="s">
        <v>11</v>
      </c>
      <c r="C38" s="5" t="s">
        <v>77</v>
      </c>
      <c r="D38" s="3" t="s">
        <v>11</v>
      </c>
      <c r="E38" s="107" t="s">
        <v>76</v>
      </c>
      <c r="F38" s="107"/>
      <c r="G38" s="11">
        <f>G39+G40+G41+G43+G42+G44</f>
        <v>352505</v>
      </c>
      <c r="H38" s="11">
        <f t="shared" ref="H38:Q38" si="9">H39+H40+H41+H43+H42+H44</f>
        <v>9490</v>
      </c>
      <c r="I38" s="11">
        <f t="shared" si="9"/>
        <v>0</v>
      </c>
      <c r="J38" s="11">
        <f t="shared" si="9"/>
        <v>0</v>
      </c>
      <c r="K38" s="11">
        <f t="shared" si="9"/>
        <v>343015</v>
      </c>
      <c r="L38" s="11">
        <f t="shared" si="9"/>
        <v>15000</v>
      </c>
      <c r="M38" s="11">
        <f t="shared" si="9"/>
        <v>0</v>
      </c>
      <c r="N38" s="11">
        <f t="shared" si="9"/>
        <v>15000</v>
      </c>
      <c r="O38" s="11">
        <f t="shared" si="9"/>
        <v>0</v>
      </c>
      <c r="P38" s="11">
        <f t="shared" si="9"/>
        <v>0</v>
      </c>
      <c r="Q38" s="11">
        <f t="shared" si="9"/>
        <v>0</v>
      </c>
      <c r="R38" s="11">
        <f>R39+R40+R41+R43+R42+R44</f>
        <v>367505</v>
      </c>
      <c r="S38" s="11" t="e">
        <f>S39+S40+S41+S43+S42+S44+#REF!</f>
        <v>#REF!</v>
      </c>
      <c r="T38" s="11" t="e">
        <f>T39+T40+T41+T43+T42+T44+#REF!</f>
        <v>#REF!</v>
      </c>
    </row>
    <row r="39" spans="1:20" ht="0.75" customHeight="1">
      <c r="A39" s="1"/>
      <c r="B39" s="4" t="s">
        <v>144</v>
      </c>
      <c r="C39" s="4" t="s">
        <v>143</v>
      </c>
      <c r="D39" s="4" t="s">
        <v>142</v>
      </c>
      <c r="E39" s="108" t="s">
        <v>141</v>
      </c>
      <c r="F39" s="108"/>
      <c r="G39" s="12">
        <f>H39+K39</f>
        <v>0</v>
      </c>
      <c r="H39" s="10"/>
      <c r="I39" s="10"/>
      <c r="J39" s="10"/>
      <c r="K39" s="10"/>
      <c r="L39" s="12">
        <f t="shared" ref="L39:L44" si="10">N39+Q39</f>
        <v>0</v>
      </c>
      <c r="M39" s="10"/>
      <c r="N39" s="10"/>
      <c r="O39" s="10"/>
      <c r="P39" s="10"/>
      <c r="Q39" s="10"/>
      <c r="R39" s="11">
        <f t="shared" si="4"/>
        <v>0</v>
      </c>
      <c r="S39" s="1"/>
    </row>
    <row r="40" spans="1:20" ht="25.5" hidden="1" customHeight="1">
      <c r="A40" s="1"/>
      <c r="B40" s="4" t="s">
        <v>140</v>
      </c>
      <c r="C40" s="4" t="s">
        <v>74</v>
      </c>
      <c r="D40" s="4" t="s">
        <v>73</v>
      </c>
      <c r="E40" s="108" t="s">
        <v>72</v>
      </c>
      <c r="F40" s="108"/>
      <c r="G40" s="12">
        <f>H40+K40</f>
        <v>0</v>
      </c>
      <c r="H40" s="10"/>
      <c r="I40" s="10"/>
      <c r="J40" s="10"/>
      <c r="K40" s="10"/>
      <c r="L40" s="12">
        <f t="shared" si="10"/>
        <v>0</v>
      </c>
      <c r="M40" s="10"/>
      <c r="N40" s="10"/>
      <c r="O40" s="10"/>
      <c r="P40" s="10"/>
      <c r="Q40" s="10"/>
      <c r="R40" s="11">
        <f t="shared" si="4"/>
        <v>0</v>
      </c>
      <c r="S40" s="1"/>
    </row>
    <row r="41" spans="1:20" ht="25.5" hidden="1" customHeight="1">
      <c r="A41" s="1"/>
      <c r="B41" s="4" t="s">
        <v>139</v>
      </c>
      <c r="C41" s="4" t="s">
        <v>138</v>
      </c>
      <c r="D41" s="4" t="s">
        <v>137</v>
      </c>
      <c r="E41" s="108" t="s">
        <v>136</v>
      </c>
      <c r="F41" s="108"/>
      <c r="G41" s="12">
        <f>H41+K41</f>
        <v>0</v>
      </c>
      <c r="H41" s="10"/>
      <c r="I41" s="10"/>
      <c r="J41" s="10"/>
      <c r="K41" s="10"/>
      <c r="L41" s="12">
        <f t="shared" si="10"/>
        <v>0</v>
      </c>
      <c r="M41" s="10"/>
      <c r="N41" s="10"/>
      <c r="O41" s="10"/>
      <c r="P41" s="10"/>
      <c r="Q41" s="10"/>
      <c r="R41" s="11">
        <f t="shared" si="4"/>
        <v>0</v>
      </c>
      <c r="S41" s="1"/>
    </row>
    <row r="42" spans="1:20" ht="21.75" customHeight="1">
      <c r="A42" s="1"/>
      <c r="B42" s="17" t="s">
        <v>227</v>
      </c>
      <c r="C42" s="4">
        <v>7691</v>
      </c>
      <c r="D42" s="17" t="s">
        <v>73</v>
      </c>
      <c r="E42" s="108" t="s">
        <v>228</v>
      </c>
      <c r="F42" s="108"/>
      <c r="G42" s="12">
        <f>H42+K42</f>
        <v>0</v>
      </c>
      <c r="H42" s="10"/>
      <c r="I42" s="10"/>
      <c r="J42" s="10"/>
      <c r="K42" s="10"/>
      <c r="L42" s="12">
        <f t="shared" si="10"/>
        <v>15000</v>
      </c>
      <c r="M42" s="10"/>
      <c r="N42" s="10">
        <v>15000</v>
      </c>
      <c r="O42" s="10"/>
      <c r="P42" s="10"/>
      <c r="Q42" s="10"/>
      <c r="R42" s="11">
        <f>G42+L42</f>
        <v>15000</v>
      </c>
      <c r="S42" s="1"/>
    </row>
    <row r="43" spans="1:20" ht="18" customHeight="1">
      <c r="A43" s="1"/>
      <c r="B43" s="4" t="s">
        <v>135</v>
      </c>
      <c r="C43" s="4" t="s">
        <v>134</v>
      </c>
      <c r="D43" s="4" t="s">
        <v>73</v>
      </c>
      <c r="E43" s="108" t="s">
        <v>133</v>
      </c>
      <c r="F43" s="108"/>
      <c r="G43" s="12">
        <f>H43+K43</f>
        <v>352505</v>
      </c>
      <c r="H43" s="10">
        <v>9490</v>
      </c>
      <c r="I43" s="10">
        <v>0</v>
      </c>
      <c r="J43" s="10">
        <v>0</v>
      </c>
      <c r="K43" s="10">
        <v>343015</v>
      </c>
      <c r="L43" s="12">
        <f t="shared" si="10"/>
        <v>0</v>
      </c>
      <c r="M43" s="10">
        <v>0</v>
      </c>
      <c r="N43" s="10">
        <v>0</v>
      </c>
      <c r="O43" s="10">
        <v>0</v>
      </c>
      <c r="P43" s="10">
        <v>0</v>
      </c>
      <c r="Q43" s="10">
        <v>0</v>
      </c>
      <c r="R43" s="11">
        <f t="shared" si="4"/>
        <v>352505</v>
      </c>
      <c r="S43" s="1"/>
    </row>
    <row r="44" spans="1:20" ht="30" hidden="1" customHeight="1">
      <c r="A44" s="1"/>
      <c r="B44" s="19" t="s">
        <v>232</v>
      </c>
      <c r="C44" s="4">
        <v>7540</v>
      </c>
      <c r="D44" s="13" t="s">
        <v>73</v>
      </c>
      <c r="E44" s="111" t="s">
        <v>233</v>
      </c>
      <c r="F44" s="112"/>
      <c r="G44" s="12">
        <f>H44</f>
        <v>0</v>
      </c>
      <c r="H44" s="10"/>
      <c r="I44" s="10"/>
      <c r="J44" s="10"/>
      <c r="K44" s="10"/>
      <c r="L44" s="12">
        <f t="shared" si="10"/>
        <v>0</v>
      </c>
      <c r="M44" s="10"/>
      <c r="N44" s="10"/>
      <c r="O44" s="10"/>
      <c r="P44" s="10"/>
      <c r="Q44" s="10"/>
      <c r="R44" s="11">
        <f t="shared" si="4"/>
        <v>0</v>
      </c>
      <c r="S44" s="1"/>
    </row>
    <row r="45" spans="1:20" ht="13.5" customHeight="1">
      <c r="A45" s="1"/>
      <c r="B45" s="5" t="s">
        <v>11</v>
      </c>
      <c r="C45" s="5" t="s">
        <v>29</v>
      </c>
      <c r="D45" s="3" t="s">
        <v>11</v>
      </c>
      <c r="E45" s="107" t="s">
        <v>28</v>
      </c>
      <c r="F45" s="107"/>
      <c r="G45" s="11">
        <f>G46+G48+G49+G50+G47</f>
        <v>295860</v>
      </c>
      <c r="H45" s="11">
        <f>H46+H48+H49+H50+H47</f>
        <v>295860</v>
      </c>
      <c r="I45" s="11">
        <f t="shared" ref="I45:P45" si="11">I46+I48+I49+I50</f>
        <v>13000</v>
      </c>
      <c r="J45" s="11">
        <f t="shared" si="11"/>
        <v>0</v>
      </c>
      <c r="K45" s="11">
        <f t="shared" si="11"/>
        <v>0</v>
      </c>
      <c r="L45" s="11">
        <f>L46+L48+L49+L50+L51+L47</f>
        <v>985400</v>
      </c>
      <c r="M45" s="11">
        <f>M46+M48+M49+M50+M47</f>
        <v>960000</v>
      </c>
      <c r="N45" s="11">
        <f>N46+N48+N49+N50+N51</f>
        <v>25400</v>
      </c>
      <c r="O45" s="11">
        <f t="shared" si="11"/>
        <v>0</v>
      </c>
      <c r="P45" s="11">
        <f t="shared" si="11"/>
        <v>0</v>
      </c>
      <c r="Q45" s="11">
        <f>Q46+Q48+Q49+Q50+Q47</f>
        <v>960000</v>
      </c>
      <c r="R45" s="11">
        <f>R46+R48+R49+R50+R51</f>
        <v>1281260</v>
      </c>
      <c r="S45" s="1"/>
    </row>
    <row r="46" spans="1:20" ht="0.75" customHeight="1">
      <c r="A46" s="1"/>
      <c r="B46" s="4" t="s">
        <v>132</v>
      </c>
      <c r="C46" s="4" t="s">
        <v>131</v>
      </c>
      <c r="D46" s="4" t="s">
        <v>130</v>
      </c>
      <c r="E46" s="108" t="s">
        <v>129</v>
      </c>
      <c r="F46" s="108"/>
      <c r="G46" s="12">
        <f t="shared" ref="G46:G51" si="12">H46+K46</f>
        <v>0</v>
      </c>
      <c r="H46" s="10"/>
      <c r="I46" s="10"/>
      <c r="J46" s="10"/>
      <c r="K46" s="10"/>
      <c r="L46" s="12">
        <f>N46+Q46</f>
        <v>0</v>
      </c>
      <c r="M46" s="10"/>
      <c r="N46" s="10"/>
      <c r="O46" s="10"/>
      <c r="P46" s="10"/>
      <c r="Q46" s="10"/>
      <c r="R46" s="11">
        <f t="shared" si="4"/>
        <v>0</v>
      </c>
      <c r="S46" s="1"/>
    </row>
    <row r="47" spans="1:20" ht="13.5" hidden="1" customHeight="1">
      <c r="A47" s="1"/>
      <c r="B47" s="4">
        <v>218230</v>
      </c>
      <c r="C47" s="4">
        <v>8230</v>
      </c>
      <c r="D47" s="4">
        <v>380</v>
      </c>
      <c r="E47" s="113" t="s">
        <v>390</v>
      </c>
      <c r="F47" s="114"/>
      <c r="G47" s="12">
        <f t="shared" si="12"/>
        <v>0</v>
      </c>
      <c r="H47" s="10"/>
      <c r="I47" s="10"/>
      <c r="J47" s="10"/>
      <c r="K47" s="10"/>
      <c r="L47" s="12">
        <f>N47+Q47</f>
        <v>0</v>
      </c>
      <c r="M47" s="10"/>
      <c r="N47" s="10"/>
      <c r="O47" s="10"/>
      <c r="P47" s="10"/>
      <c r="Q47" s="10"/>
      <c r="R47" s="11">
        <f t="shared" si="4"/>
        <v>0</v>
      </c>
      <c r="S47" s="1"/>
    </row>
    <row r="48" spans="1:20" ht="14.1" customHeight="1">
      <c r="A48" s="1"/>
      <c r="B48" s="4" t="s">
        <v>128</v>
      </c>
      <c r="C48" s="4" t="s">
        <v>127</v>
      </c>
      <c r="D48" s="4" t="s">
        <v>126</v>
      </c>
      <c r="E48" s="108" t="s">
        <v>125</v>
      </c>
      <c r="F48" s="108"/>
      <c r="G48" s="12">
        <f t="shared" si="12"/>
        <v>215860</v>
      </c>
      <c r="H48" s="10">
        <v>215860</v>
      </c>
      <c r="I48" s="10">
        <v>13000</v>
      </c>
      <c r="J48" s="10">
        <v>0</v>
      </c>
      <c r="K48" s="10">
        <v>0</v>
      </c>
      <c r="L48" s="12">
        <f>N48+Q48</f>
        <v>960000</v>
      </c>
      <c r="M48" s="10">
        <v>960000</v>
      </c>
      <c r="N48" s="10">
        <v>0</v>
      </c>
      <c r="O48" s="10">
        <v>0</v>
      </c>
      <c r="P48" s="10">
        <v>0</v>
      </c>
      <c r="Q48" s="10">
        <v>960000</v>
      </c>
      <c r="R48" s="11">
        <f t="shared" si="4"/>
        <v>1175860</v>
      </c>
      <c r="S48" s="1"/>
    </row>
    <row r="49" spans="1:21" ht="18" customHeight="1">
      <c r="A49" s="1"/>
      <c r="B49" s="4" t="s">
        <v>124</v>
      </c>
      <c r="C49" s="4" t="s">
        <v>123</v>
      </c>
      <c r="D49" s="4" t="s">
        <v>122</v>
      </c>
      <c r="E49" s="108" t="s">
        <v>121</v>
      </c>
      <c r="F49" s="108"/>
      <c r="G49" s="12">
        <f t="shared" si="12"/>
        <v>0</v>
      </c>
      <c r="H49" s="10">
        <v>0</v>
      </c>
      <c r="I49" s="10">
        <v>0</v>
      </c>
      <c r="J49" s="10">
        <v>0</v>
      </c>
      <c r="K49" s="10">
        <v>0</v>
      </c>
      <c r="L49" s="12">
        <f>N49+Q49</f>
        <v>25400</v>
      </c>
      <c r="M49" s="10">
        <v>0</v>
      </c>
      <c r="N49" s="10">
        <v>25400</v>
      </c>
      <c r="O49" s="10">
        <v>0</v>
      </c>
      <c r="P49" s="10">
        <v>0</v>
      </c>
      <c r="Q49" s="10">
        <v>0</v>
      </c>
      <c r="R49" s="11">
        <f t="shared" si="4"/>
        <v>25400</v>
      </c>
      <c r="S49" s="1"/>
    </row>
    <row r="50" spans="1:21" ht="18" customHeight="1">
      <c r="A50" s="1"/>
      <c r="B50" s="4" t="s">
        <v>120</v>
      </c>
      <c r="C50" s="4" t="s">
        <v>119</v>
      </c>
      <c r="D50" s="4" t="s">
        <v>118</v>
      </c>
      <c r="E50" s="108" t="s">
        <v>117</v>
      </c>
      <c r="F50" s="108"/>
      <c r="G50" s="12">
        <f t="shared" si="12"/>
        <v>80000</v>
      </c>
      <c r="H50" s="10">
        <v>80000</v>
      </c>
      <c r="I50" s="10">
        <v>0</v>
      </c>
      <c r="J50" s="10">
        <v>0</v>
      </c>
      <c r="K50" s="10">
        <v>0</v>
      </c>
      <c r="L50" s="12">
        <f>N50+Q50</f>
        <v>0</v>
      </c>
      <c r="M50" s="10">
        <v>0</v>
      </c>
      <c r="N50" s="10">
        <v>0</v>
      </c>
      <c r="O50" s="10">
        <v>0</v>
      </c>
      <c r="P50" s="10">
        <v>0</v>
      </c>
      <c r="Q50" s="10">
        <v>0</v>
      </c>
      <c r="R50" s="11">
        <f t="shared" si="4"/>
        <v>80000</v>
      </c>
      <c r="S50" s="1"/>
    </row>
    <row r="51" spans="1:21" ht="18" hidden="1" customHeight="1">
      <c r="A51" s="1"/>
      <c r="B51" s="19" t="s">
        <v>387</v>
      </c>
      <c r="C51" s="4">
        <v>8313</v>
      </c>
      <c r="D51" s="19" t="s">
        <v>388</v>
      </c>
      <c r="E51" s="111" t="s">
        <v>231</v>
      </c>
      <c r="F51" s="112"/>
      <c r="G51" s="12">
        <f t="shared" si="12"/>
        <v>0</v>
      </c>
      <c r="H51" s="10"/>
      <c r="I51" s="10"/>
      <c r="J51" s="10"/>
      <c r="K51" s="10"/>
      <c r="L51" s="12">
        <f>N51</f>
        <v>0</v>
      </c>
      <c r="M51" s="10"/>
      <c r="N51" s="10"/>
      <c r="O51" s="10"/>
      <c r="P51" s="10"/>
      <c r="Q51" s="10"/>
      <c r="R51" s="11">
        <f t="shared" si="4"/>
        <v>0</v>
      </c>
      <c r="S51" s="1"/>
    </row>
    <row r="52" spans="1:21" ht="14.1" customHeight="1">
      <c r="A52" s="1"/>
      <c r="B52" s="5" t="s">
        <v>116</v>
      </c>
      <c r="C52" s="5" t="s">
        <v>11</v>
      </c>
      <c r="D52" s="3" t="s">
        <v>11</v>
      </c>
      <c r="E52" s="107" t="s">
        <v>114</v>
      </c>
      <c r="F52" s="107"/>
      <c r="G52" s="11">
        <f>G53</f>
        <v>80119074</v>
      </c>
      <c r="H52" s="11">
        <f t="shared" ref="H52:R52" si="13">H53</f>
        <v>80119074</v>
      </c>
      <c r="I52" s="11">
        <f t="shared" si="13"/>
        <v>52853061</v>
      </c>
      <c r="J52" s="11">
        <f t="shared" si="13"/>
        <v>8364566</v>
      </c>
      <c r="K52" s="11">
        <f t="shared" si="13"/>
        <v>0</v>
      </c>
      <c r="L52" s="11">
        <f t="shared" si="13"/>
        <v>2742500</v>
      </c>
      <c r="M52" s="11">
        <f t="shared" si="13"/>
        <v>869600</v>
      </c>
      <c r="N52" s="11">
        <f t="shared" si="13"/>
        <v>1872900</v>
      </c>
      <c r="O52" s="11">
        <f t="shared" si="13"/>
        <v>0</v>
      </c>
      <c r="P52" s="11">
        <f t="shared" si="13"/>
        <v>0</v>
      </c>
      <c r="Q52" s="11">
        <f t="shared" si="13"/>
        <v>869600</v>
      </c>
      <c r="R52" s="11">
        <f t="shared" si="13"/>
        <v>82861574</v>
      </c>
      <c r="S52" s="1"/>
    </row>
    <row r="53" spans="1:21" ht="14.1" customHeight="1">
      <c r="A53" s="1"/>
      <c r="B53" s="5" t="s">
        <v>115</v>
      </c>
      <c r="C53" s="5" t="s">
        <v>11</v>
      </c>
      <c r="D53" s="3" t="s">
        <v>11</v>
      </c>
      <c r="E53" s="107" t="s">
        <v>114</v>
      </c>
      <c r="F53" s="107"/>
      <c r="G53" s="11">
        <f>G54+G56+G71+G73</f>
        <v>80119074</v>
      </c>
      <c r="H53" s="11">
        <f t="shared" ref="H53:Q53" si="14">H54+H56+H71+H73</f>
        <v>80119074</v>
      </c>
      <c r="I53" s="11">
        <f t="shared" si="14"/>
        <v>52853061</v>
      </c>
      <c r="J53" s="11">
        <f t="shared" si="14"/>
        <v>8364566</v>
      </c>
      <c r="K53" s="11">
        <f t="shared" si="14"/>
        <v>0</v>
      </c>
      <c r="L53" s="11">
        <f t="shared" si="14"/>
        <v>2742500</v>
      </c>
      <c r="M53" s="11">
        <f>M54+M56+M71+M73</f>
        <v>869600</v>
      </c>
      <c r="N53" s="11">
        <f t="shared" si="14"/>
        <v>1872900</v>
      </c>
      <c r="O53" s="11">
        <f t="shared" si="14"/>
        <v>0</v>
      </c>
      <c r="P53" s="11">
        <f t="shared" si="14"/>
        <v>0</v>
      </c>
      <c r="Q53" s="11">
        <f t="shared" si="14"/>
        <v>869600</v>
      </c>
      <c r="R53" s="11">
        <f>R54+R56+R71+R73</f>
        <v>82861574</v>
      </c>
      <c r="S53" s="1"/>
    </row>
    <row r="54" spans="1:21" ht="14.1" customHeight="1">
      <c r="A54" s="1"/>
      <c r="B54" s="5" t="s">
        <v>11</v>
      </c>
      <c r="C54" s="5" t="s">
        <v>35</v>
      </c>
      <c r="D54" s="3" t="s">
        <v>11</v>
      </c>
      <c r="E54" s="107" t="s">
        <v>34</v>
      </c>
      <c r="F54" s="107"/>
      <c r="G54" s="11">
        <f>G55</f>
        <v>1071216</v>
      </c>
      <c r="H54" s="11">
        <f t="shared" ref="H54:R54" si="15">H55</f>
        <v>1071216</v>
      </c>
      <c r="I54" s="11">
        <f t="shared" si="15"/>
        <v>800637</v>
      </c>
      <c r="J54" s="11">
        <f t="shared" si="15"/>
        <v>56791</v>
      </c>
      <c r="K54" s="11">
        <f t="shared" si="15"/>
        <v>0</v>
      </c>
      <c r="L54" s="11">
        <f t="shared" si="15"/>
        <v>0</v>
      </c>
      <c r="M54" s="11">
        <f t="shared" si="15"/>
        <v>0</v>
      </c>
      <c r="N54" s="11">
        <f t="shared" si="15"/>
        <v>0</v>
      </c>
      <c r="O54" s="11">
        <f t="shared" si="15"/>
        <v>0</v>
      </c>
      <c r="P54" s="11">
        <f t="shared" si="15"/>
        <v>0</v>
      </c>
      <c r="Q54" s="11">
        <f t="shared" si="15"/>
        <v>0</v>
      </c>
      <c r="R54" s="11">
        <f t="shared" si="15"/>
        <v>1071216</v>
      </c>
      <c r="S54" s="1"/>
    </row>
    <row r="55" spans="1:21" ht="26.1" customHeight="1">
      <c r="A55" s="1"/>
      <c r="B55" s="4" t="s">
        <v>113</v>
      </c>
      <c r="C55" s="4" t="s">
        <v>32</v>
      </c>
      <c r="D55" s="4" t="s">
        <v>31</v>
      </c>
      <c r="E55" s="108" t="s">
        <v>30</v>
      </c>
      <c r="F55" s="108"/>
      <c r="G55" s="12">
        <f>H55+K55</f>
        <v>1071216</v>
      </c>
      <c r="H55" s="10">
        <v>1071216</v>
      </c>
      <c r="I55" s="10">
        <v>800637</v>
      </c>
      <c r="J55" s="10">
        <v>56791</v>
      </c>
      <c r="K55" s="10">
        <v>0</v>
      </c>
      <c r="L55" s="12">
        <f>N55+Q55</f>
        <v>0</v>
      </c>
      <c r="M55" s="10">
        <v>0</v>
      </c>
      <c r="N55" s="10">
        <v>0</v>
      </c>
      <c r="O55" s="10">
        <v>0</v>
      </c>
      <c r="P55" s="10">
        <v>0</v>
      </c>
      <c r="Q55" s="10">
        <v>0</v>
      </c>
      <c r="R55" s="11">
        <f t="shared" si="4"/>
        <v>1071216</v>
      </c>
      <c r="S55" s="1"/>
    </row>
    <row r="56" spans="1:21" ht="14.1" customHeight="1">
      <c r="A56" s="1"/>
      <c r="B56" s="5" t="s">
        <v>11</v>
      </c>
      <c r="C56" s="5" t="s">
        <v>67</v>
      </c>
      <c r="D56" s="3" t="s">
        <v>11</v>
      </c>
      <c r="E56" s="107" t="s">
        <v>66</v>
      </c>
      <c r="F56" s="107"/>
      <c r="G56" s="11">
        <f>SUM(G57:G68)</f>
        <v>79004858</v>
      </c>
      <c r="H56" s="11">
        <f>SUM(H57:H68)</f>
        <v>79004858</v>
      </c>
      <c r="I56" s="11">
        <f>SUM(I57:I68)</f>
        <v>52052424</v>
      </c>
      <c r="J56" s="11">
        <f>SUM(J57:J68)</f>
        <v>8307775</v>
      </c>
      <c r="K56" s="11">
        <f>SUM(K57:K68)</f>
        <v>0</v>
      </c>
      <c r="L56" s="11">
        <f t="shared" ref="L56:R56" si="16">SUM(L57:L70)</f>
        <v>2742500</v>
      </c>
      <c r="M56" s="11">
        <f t="shared" si="16"/>
        <v>869600</v>
      </c>
      <c r="N56" s="11">
        <f t="shared" si="16"/>
        <v>1872900</v>
      </c>
      <c r="O56" s="11">
        <f t="shared" si="16"/>
        <v>0</v>
      </c>
      <c r="P56" s="11">
        <f t="shared" si="16"/>
        <v>0</v>
      </c>
      <c r="Q56" s="11">
        <f t="shared" si="16"/>
        <v>869600</v>
      </c>
      <c r="R56" s="11">
        <f t="shared" si="16"/>
        <v>81747358</v>
      </c>
      <c r="S56" s="1"/>
    </row>
    <row r="57" spans="1:21" ht="14.1" customHeight="1">
      <c r="A57" s="1"/>
      <c r="B57" s="4" t="s">
        <v>112</v>
      </c>
      <c r="C57" s="4" t="s">
        <v>111</v>
      </c>
      <c r="D57" s="4" t="s">
        <v>110</v>
      </c>
      <c r="E57" s="108" t="s">
        <v>109</v>
      </c>
      <c r="F57" s="108"/>
      <c r="G57" s="12">
        <f>H57+K57</f>
        <v>17159794</v>
      </c>
      <c r="H57" s="10">
        <v>17159794</v>
      </c>
      <c r="I57" s="10">
        <v>10079659</v>
      </c>
      <c r="J57" s="10">
        <v>2692525</v>
      </c>
      <c r="K57" s="10">
        <v>0</v>
      </c>
      <c r="L57" s="12">
        <f>N57+Q57</f>
        <v>638000</v>
      </c>
      <c r="M57" s="10">
        <v>38000</v>
      </c>
      <c r="N57" s="10">
        <v>600000</v>
      </c>
      <c r="O57" s="10">
        <v>0</v>
      </c>
      <c r="P57" s="10">
        <v>0</v>
      </c>
      <c r="Q57" s="10">
        <v>38000</v>
      </c>
      <c r="R57" s="11">
        <f t="shared" si="4"/>
        <v>17797794</v>
      </c>
      <c r="S57" s="1"/>
    </row>
    <row r="58" spans="1:21" ht="26.1" customHeight="1">
      <c r="A58" s="1"/>
      <c r="B58" s="4" t="s">
        <v>108</v>
      </c>
      <c r="C58" s="4" t="s">
        <v>107</v>
      </c>
      <c r="D58" s="4" t="s">
        <v>103</v>
      </c>
      <c r="E58" s="108" t="s">
        <v>106</v>
      </c>
      <c r="F58" s="108"/>
      <c r="G58" s="12">
        <f t="shared" ref="G58:G66" si="17">H58+K58</f>
        <v>26843565</v>
      </c>
      <c r="H58" s="10">
        <v>26843565</v>
      </c>
      <c r="I58" s="10">
        <v>14857114</v>
      </c>
      <c r="J58" s="10">
        <v>5476232</v>
      </c>
      <c r="K58" s="10">
        <v>0</v>
      </c>
      <c r="L58" s="12">
        <f>N58+Q58</f>
        <v>68400</v>
      </c>
      <c r="M58" s="10">
        <v>16000</v>
      </c>
      <c r="N58" s="10">
        <v>52400</v>
      </c>
      <c r="O58" s="10">
        <v>0</v>
      </c>
      <c r="P58" s="10">
        <v>0</v>
      </c>
      <c r="Q58" s="10">
        <v>16000</v>
      </c>
      <c r="R58" s="11">
        <f t="shared" si="4"/>
        <v>26911965</v>
      </c>
      <c r="S58" s="1"/>
      <c r="U58" s="16"/>
    </row>
    <row r="59" spans="1:21" ht="26.1" customHeight="1">
      <c r="A59" s="1"/>
      <c r="B59" s="4" t="s">
        <v>105</v>
      </c>
      <c r="C59" s="4" t="s">
        <v>104</v>
      </c>
      <c r="D59" s="4" t="s">
        <v>103</v>
      </c>
      <c r="E59" s="108" t="s">
        <v>102</v>
      </c>
      <c r="F59" s="108"/>
      <c r="G59" s="12">
        <f t="shared" si="17"/>
        <v>25769972</v>
      </c>
      <c r="H59" s="10">
        <v>25769972</v>
      </c>
      <c r="I59" s="10">
        <v>21122900</v>
      </c>
      <c r="J59" s="10">
        <v>0</v>
      </c>
      <c r="K59" s="10">
        <v>0</v>
      </c>
      <c r="L59" s="12">
        <f t="shared" ref="L59:L66" si="18">N59+Q59</f>
        <v>0</v>
      </c>
      <c r="M59" s="10">
        <v>0</v>
      </c>
      <c r="N59" s="10">
        <v>0</v>
      </c>
      <c r="O59" s="10">
        <v>0</v>
      </c>
      <c r="P59" s="10">
        <v>0</v>
      </c>
      <c r="Q59" s="10">
        <v>0</v>
      </c>
      <c r="R59" s="11">
        <f t="shared" si="4"/>
        <v>25769972</v>
      </c>
      <c r="S59" s="1"/>
    </row>
    <row r="60" spans="1:21" ht="26.1" customHeight="1">
      <c r="A60" s="1"/>
      <c r="B60" s="4" t="s">
        <v>101</v>
      </c>
      <c r="C60" s="4" t="s">
        <v>79</v>
      </c>
      <c r="D60" s="4" t="s">
        <v>63</v>
      </c>
      <c r="E60" s="108" t="s">
        <v>100</v>
      </c>
      <c r="F60" s="108"/>
      <c r="G60" s="12">
        <f t="shared" si="17"/>
        <v>1280069</v>
      </c>
      <c r="H60" s="10">
        <v>1280069</v>
      </c>
      <c r="I60" s="10">
        <v>953130</v>
      </c>
      <c r="J60" s="10">
        <v>57300</v>
      </c>
      <c r="K60" s="10">
        <v>0</v>
      </c>
      <c r="L60" s="12">
        <f t="shared" si="18"/>
        <v>2400</v>
      </c>
      <c r="M60" s="10">
        <v>0</v>
      </c>
      <c r="N60" s="10">
        <v>2400</v>
      </c>
      <c r="O60" s="10">
        <v>0</v>
      </c>
      <c r="P60" s="10">
        <v>0</v>
      </c>
      <c r="Q60" s="10">
        <v>0</v>
      </c>
      <c r="R60" s="11">
        <f t="shared" si="4"/>
        <v>1282469</v>
      </c>
      <c r="S60" s="1"/>
    </row>
    <row r="61" spans="1:21" ht="18" customHeight="1">
      <c r="A61" s="1"/>
      <c r="B61" s="4" t="s">
        <v>99</v>
      </c>
      <c r="C61" s="4" t="s">
        <v>98</v>
      </c>
      <c r="D61" s="4" t="s">
        <v>84</v>
      </c>
      <c r="E61" s="108" t="s">
        <v>97</v>
      </c>
      <c r="F61" s="108"/>
      <c r="G61" s="12">
        <f t="shared" si="17"/>
        <v>2667763</v>
      </c>
      <c r="H61" s="10">
        <v>2667763</v>
      </c>
      <c r="I61" s="10">
        <v>2044941</v>
      </c>
      <c r="J61" s="10">
        <v>70718</v>
      </c>
      <c r="K61" s="10">
        <v>0</v>
      </c>
      <c r="L61" s="12">
        <f t="shared" si="18"/>
        <v>9800</v>
      </c>
      <c r="M61" s="10">
        <v>9800</v>
      </c>
      <c r="N61" s="10">
        <v>0</v>
      </c>
      <c r="O61" s="10">
        <v>0</v>
      </c>
      <c r="P61" s="10">
        <v>0</v>
      </c>
      <c r="Q61" s="10">
        <v>9800</v>
      </c>
      <c r="R61" s="11">
        <f t="shared" si="4"/>
        <v>2677563</v>
      </c>
      <c r="S61" s="1"/>
    </row>
    <row r="62" spans="1:21" ht="14.1" customHeight="1">
      <c r="A62" s="1"/>
      <c r="B62" s="4" t="s">
        <v>96</v>
      </c>
      <c r="C62" s="4" t="s">
        <v>95</v>
      </c>
      <c r="D62" s="4" t="s">
        <v>84</v>
      </c>
      <c r="E62" s="108" t="s">
        <v>94</v>
      </c>
      <c r="F62" s="108"/>
      <c r="G62" s="12">
        <f t="shared" si="17"/>
        <v>2320903</v>
      </c>
      <c r="H62" s="10">
        <v>2320903</v>
      </c>
      <c r="I62" s="10">
        <v>576000</v>
      </c>
      <c r="J62" s="10">
        <v>0</v>
      </c>
      <c r="K62" s="10">
        <v>0</v>
      </c>
      <c r="L62" s="12">
        <f t="shared" si="18"/>
        <v>0</v>
      </c>
      <c r="M62" s="10">
        <v>0</v>
      </c>
      <c r="N62" s="10">
        <v>0</v>
      </c>
      <c r="O62" s="10">
        <v>0</v>
      </c>
      <c r="P62" s="10">
        <v>0</v>
      </c>
      <c r="Q62" s="10">
        <v>0</v>
      </c>
      <c r="R62" s="11">
        <f t="shared" si="4"/>
        <v>2320903</v>
      </c>
      <c r="S62" s="1"/>
    </row>
    <row r="63" spans="1:21" ht="25.5" customHeight="1">
      <c r="A63" s="1"/>
      <c r="B63" s="4" t="s">
        <v>93</v>
      </c>
      <c r="C63" s="4" t="s">
        <v>92</v>
      </c>
      <c r="D63" s="4" t="s">
        <v>84</v>
      </c>
      <c r="E63" s="108" t="s">
        <v>91</v>
      </c>
      <c r="F63" s="108"/>
      <c r="G63" s="12">
        <f t="shared" si="17"/>
        <v>70560</v>
      </c>
      <c r="H63" s="10">
        <v>70560</v>
      </c>
      <c r="I63" s="10">
        <v>48000</v>
      </c>
      <c r="J63" s="10">
        <v>11000</v>
      </c>
      <c r="K63" s="10">
        <v>0</v>
      </c>
      <c r="L63" s="12">
        <f t="shared" si="18"/>
        <v>0</v>
      </c>
      <c r="M63" s="10">
        <v>0</v>
      </c>
      <c r="N63" s="10">
        <v>0</v>
      </c>
      <c r="O63" s="10">
        <v>0</v>
      </c>
      <c r="P63" s="10">
        <v>0</v>
      </c>
      <c r="Q63" s="10">
        <v>0</v>
      </c>
      <c r="R63" s="11">
        <f t="shared" si="4"/>
        <v>70560</v>
      </c>
      <c r="S63" s="1"/>
    </row>
    <row r="64" spans="1:21" ht="24.75" customHeight="1">
      <c r="A64" s="1"/>
      <c r="B64" s="4" t="s">
        <v>90</v>
      </c>
      <c r="C64" s="4" t="s">
        <v>89</v>
      </c>
      <c r="D64" s="4" t="s">
        <v>84</v>
      </c>
      <c r="E64" s="108" t="s">
        <v>88</v>
      </c>
      <c r="F64" s="108"/>
      <c r="G64" s="12">
        <f t="shared" si="17"/>
        <v>902232</v>
      </c>
      <c r="H64" s="10">
        <v>902232</v>
      </c>
      <c r="I64" s="10">
        <v>739530</v>
      </c>
      <c r="J64" s="10">
        <v>0</v>
      </c>
      <c r="K64" s="10">
        <v>0</v>
      </c>
      <c r="L64" s="12">
        <f t="shared" si="18"/>
        <v>0</v>
      </c>
      <c r="M64" s="10">
        <v>0</v>
      </c>
      <c r="N64" s="10">
        <v>0</v>
      </c>
      <c r="O64" s="10">
        <v>0</v>
      </c>
      <c r="P64" s="10">
        <v>0</v>
      </c>
      <c r="Q64" s="10">
        <v>0</v>
      </c>
      <c r="R64" s="11">
        <f t="shared" si="4"/>
        <v>902232</v>
      </c>
      <c r="S64" s="1"/>
    </row>
    <row r="65" spans="1:19" ht="23.25" customHeight="1">
      <c r="A65" s="1"/>
      <c r="B65" s="4" t="s">
        <v>87</v>
      </c>
      <c r="C65" s="4" t="s">
        <v>86</v>
      </c>
      <c r="D65" s="4" t="s">
        <v>84</v>
      </c>
      <c r="E65" s="108" t="s">
        <v>85</v>
      </c>
      <c r="F65" s="108"/>
      <c r="G65" s="12">
        <f t="shared" si="17"/>
        <v>124900</v>
      </c>
      <c r="H65" s="10">
        <v>124900</v>
      </c>
      <c r="I65" s="10">
        <v>102380</v>
      </c>
      <c r="J65" s="10"/>
      <c r="K65" s="10"/>
      <c r="L65" s="12">
        <f t="shared" si="18"/>
        <v>0</v>
      </c>
      <c r="M65" s="10"/>
      <c r="N65" s="10"/>
      <c r="O65" s="10"/>
      <c r="P65" s="10"/>
      <c r="Q65" s="10"/>
      <c r="R65" s="11">
        <f t="shared" si="4"/>
        <v>124900</v>
      </c>
      <c r="S65" s="1"/>
    </row>
    <row r="66" spans="1:19" ht="52.5" customHeight="1">
      <c r="A66" s="1"/>
      <c r="B66" s="4">
        <v>611183</v>
      </c>
      <c r="C66" s="4">
        <v>1183</v>
      </c>
      <c r="D66" s="4" t="s">
        <v>84</v>
      </c>
      <c r="E66" s="108" t="s">
        <v>546</v>
      </c>
      <c r="F66" s="108"/>
      <c r="G66" s="12">
        <f t="shared" si="17"/>
        <v>0</v>
      </c>
      <c r="H66" s="10"/>
      <c r="I66" s="10"/>
      <c r="J66" s="10"/>
      <c r="K66" s="10"/>
      <c r="L66" s="12">
        <f t="shared" si="18"/>
        <v>45000</v>
      </c>
      <c r="M66" s="10">
        <v>45000</v>
      </c>
      <c r="N66" s="10"/>
      <c r="O66" s="10"/>
      <c r="P66" s="10"/>
      <c r="Q66" s="10">
        <v>45000</v>
      </c>
      <c r="R66" s="11">
        <f t="shared" si="4"/>
        <v>45000</v>
      </c>
      <c r="S66" s="1"/>
    </row>
    <row r="67" spans="1:19" ht="66" customHeight="1">
      <c r="A67" s="1"/>
      <c r="B67" s="19" t="s">
        <v>516</v>
      </c>
      <c r="C67" s="4">
        <v>1184</v>
      </c>
      <c r="D67" s="4" t="s">
        <v>84</v>
      </c>
      <c r="E67" s="108" t="s">
        <v>517</v>
      </c>
      <c r="F67" s="108"/>
      <c r="G67" s="12">
        <f>H67+K67</f>
        <v>0</v>
      </c>
      <c r="H67" s="10"/>
      <c r="I67" s="10"/>
      <c r="J67" s="10"/>
      <c r="K67" s="10"/>
      <c r="L67" s="12">
        <f>N67+Q67</f>
        <v>760800</v>
      </c>
      <c r="M67" s="10">
        <v>760800</v>
      </c>
      <c r="N67" s="10"/>
      <c r="O67" s="10"/>
      <c r="P67" s="10"/>
      <c r="Q67" s="10">
        <v>760800</v>
      </c>
      <c r="R67" s="11">
        <f>G67+L67</f>
        <v>760800</v>
      </c>
      <c r="S67" s="1"/>
    </row>
    <row r="68" spans="1:19" ht="32.25" customHeight="1">
      <c r="A68" s="1"/>
      <c r="B68" s="19" t="s">
        <v>518</v>
      </c>
      <c r="C68" s="4">
        <v>1600</v>
      </c>
      <c r="D68" s="4" t="s">
        <v>84</v>
      </c>
      <c r="E68" s="108" t="s">
        <v>519</v>
      </c>
      <c r="F68" s="108"/>
      <c r="G68" s="12">
        <f>H68+K68</f>
        <v>1865100</v>
      </c>
      <c r="H68" s="10">
        <v>1865100</v>
      </c>
      <c r="I68" s="10">
        <v>1528770</v>
      </c>
      <c r="J68" s="10"/>
      <c r="K68" s="10"/>
      <c r="L68" s="12">
        <f>N68+Q68</f>
        <v>0</v>
      </c>
      <c r="M68" s="10"/>
      <c r="N68" s="10"/>
      <c r="O68" s="10"/>
      <c r="P68" s="10"/>
      <c r="Q68" s="10"/>
      <c r="R68" s="11">
        <f>G68+L68</f>
        <v>1865100</v>
      </c>
      <c r="S68" s="1"/>
    </row>
    <row r="69" spans="1:19" ht="39.75" customHeight="1">
      <c r="A69" s="1"/>
      <c r="B69" s="19" t="s">
        <v>520</v>
      </c>
      <c r="C69" s="4">
        <v>1403</v>
      </c>
      <c r="D69" s="4" t="s">
        <v>84</v>
      </c>
      <c r="E69" s="113" t="s">
        <v>521</v>
      </c>
      <c r="F69" s="114"/>
      <c r="G69" s="12">
        <f>H69+K69</f>
        <v>0</v>
      </c>
      <c r="H69" s="10"/>
      <c r="I69" s="10"/>
      <c r="J69" s="10"/>
      <c r="K69" s="10"/>
      <c r="L69" s="12">
        <f>N69+Q69</f>
        <v>1218100</v>
      </c>
      <c r="M69" s="10"/>
      <c r="N69" s="10">
        <v>1218100</v>
      </c>
      <c r="O69" s="10"/>
      <c r="P69" s="10"/>
      <c r="Q69" s="10"/>
      <c r="R69" s="11">
        <f>G69+L69</f>
        <v>1218100</v>
      </c>
      <c r="S69" s="1"/>
    </row>
    <row r="70" spans="1:19" ht="14.25" hidden="1" customHeight="1">
      <c r="A70" s="1"/>
      <c r="B70" s="19" t="s">
        <v>478</v>
      </c>
      <c r="C70" s="4">
        <v>1271</v>
      </c>
      <c r="D70" s="4" t="s">
        <v>84</v>
      </c>
      <c r="E70" s="113" t="s">
        <v>389</v>
      </c>
      <c r="F70" s="114"/>
      <c r="G70" s="12"/>
      <c r="H70" s="10"/>
      <c r="I70" s="10"/>
      <c r="J70" s="10"/>
      <c r="K70" s="10"/>
      <c r="L70" s="12">
        <f>N70+Q70</f>
        <v>0</v>
      </c>
      <c r="M70" s="10"/>
      <c r="N70" s="10"/>
      <c r="O70" s="10"/>
      <c r="P70" s="10"/>
      <c r="Q70" s="10"/>
      <c r="R70" s="11">
        <f>G70+L70</f>
        <v>0</v>
      </c>
      <c r="S70" s="1"/>
    </row>
    <row r="71" spans="1:19" ht="24" customHeight="1">
      <c r="A71" s="1"/>
      <c r="B71" s="5" t="s">
        <v>11</v>
      </c>
      <c r="C71" s="5" t="s">
        <v>83</v>
      </c>
      <c r="D71" s="3" t="s">
        <v>11</v>
      </c>
      <c r="E71" s="107" t="s">
        <v>82</v>
      </c>
      <c r="F71" s="107"/>
      <c r="G71" s="11">
        <f>G72</f>
        <v>43000</v>
      </c>
      <c r="H71" s="11">
        <f t="shared" ref="H71:R71" si="19">H72</f>
        <v>43000</v>
      </c>
      <c r="I71" s="11">
        <f t="shared" si="19"/>
        <v>0</v>
      </c>
      <c r="J71" s="11">
        <f t="shared" si="19"/>
        <v>0</v>
      </c>
      <c r="K71" s="11">
        <f t="shared" si="19"/>
        <v>0</v>
      </c>
      <c r="L71" s="11">
        <f t="shared" si="19"/>
        <v>0</v>
      </c>
      <c r="M71" s="11">
        <f t="shared" si="19"/>
        <v>0</v>
      </c>
      <c r="N71" s="11">
        <f t="shared" si="19"/>
        <v>0</v>
      </c>
      <c r="O71" s="11">
        <f t="shared" si="19"/>
        <v>0</v>
      </c>
      <c r="P71" s="11">
        <f t="shared" si="19"/>
        <v>0</v>
      </c>
      <c r="Q71" s="11">
        <f t="shared" si="19"/>
        <v>0</v>
      </c>
      <c r="R71" s="11">
        <f t="shared" si="19"/>
        <v>43000</v>
      </c>
      <c r="S71" s="1"/>
    </row>
    <row r="72" spans="1:19" ht="35.25" customHeight="1">
      <c r="A72" s="1"/>
      <c r="B72" s="4" t="s">
        <v>81</v>
      </c>
      <c r="C72" s="4" t="s">
        <v>80</v>
      </c>
      <c r="D72" s="4" t="s">
        <v>79</v>
      </c>
      <c r="E72" s="108" t="s">
        <v>78</v>
      </c>
      <c r="F72" s="108"/>
      <c r="G72" s="12">
        <f>H72+K72</f>
        <v>43000</v>
      </c>
      <c r="H72" s="10">
        <v>43000</v>
      </c>
      <c r="I72" s="10"/>
      <c r="J72" s="10"/>
      <c r="K72" s="10"/>
      <c r="L72" s="12">
        <f>N72+Q72</f>
        <v>0</v>
      </c>
      <c r="M72" s="10"/>
      <c r="N72" s="10"/>
      <c r="O72" s="10"/>
      <c r="P72" s="10"/>
      <c r="Q72" s="10"/>
      <c r="R72" s="11">
        <f t="shared" si="4"/>
        <v>43000</v>
      </c>
      <c r="S72" s="1"/>
    </row>
    <row r="73" spans="1:19" ht="0.75" customHeight="1">
      <c r="A73" s="1"/>
      <c r="B73" s="5" t="s">
        <v>11</v>
      </c>
      <c r="C73" s="5" t="s">
        <v>77</v>
      </c>
      <c r="D73" s="3" t="s">
        <v>11</v>
      </c>
      <c r="E73" s="107" t="s">
        <v>76</v>
      </c>
      <c r="F73" s="107"/>
      <c r="G73" s="11">
        <f>G74</f>
        <v>0</v>
      </c>
      <c r="H73" s="11">
        <f t="shared" ref="H73:R73" si="20">H74</f>
        <v>0</v>
      </c>
      <c r="I73" s="11">
        <f t="shared" si="20"/>
        <v>0</v>
      </c>
      <c r="J73" s="11">
        <f t="shared" si="20"/>
        <v>0</v>
      </c>
      <c r="K73" s="11">
        <f t="shared" si="20"/>
        <v>0</v>
      </c>
      <c r="L73" s="11">
        <f t="shared" si="20"/>
        <v>0</v>
      </c>
      <c r="M73" s="11">
        <f t="shared" si="20"/>
        <v>0</v>
      </c>
      <c r="N73" s="11">
        <f t="shared" si="20"/>
        <v>0</v>
      </c>
      <c r="O73" s="11">
        <f t="shared" si="20"/>
        <v>0</v>
      </c>
      <c r="P73" s="11">
        <f t="shared" si="20"/>
        <v>0</v>
      </c>
      <c r="Q73" s="11">
        <f t="shared" si="20"/>
        <v>0</v>
      </c>
      <c r="R73" s="11">
        <f t="shared" si="20"/>
        <v>0</v>
      </c>
      <c r="S73" s="1"/>
    </row>
    <row r="74" spans="1:19" ht="21.75" hidden="1" customHeight="1">
      <c r="A74" s="1"/>
      <c r="B74" s="4" t="s">
        <v>75</v>
      </c>
      <c r="C74" s="4" t="s">
        <v>74</v>
      </c>
      <c r="D74" s="4" t="s">
        <v>73</v>
      </c>
      <c r="E74" s="108" t="s">
        <v>72</v>
      </c>
      <c r="F74" s="108"/>
      <c r="G74" s="12">
        <f>H74+K74</f>
        <v>0</v>
      </c>
      <c r="H74" s="10"/>
      <c r="I74" s="10"/>
      <c r="J74" s="10"/>
      <c r="K74" s="10"/>
      <c r="L74" s="12">
        <f>N74+Q74</f>
        <v>0</v>
      </c>
      <c r="M74" s="10"/>
      <c r="N74" s="10"/>
      <c r="O74" s="10"/>
      <c r="P74" s="10"/>
      <c r="Q74" s="10"/>
      <c r="R74" s="11">
        <f t="shared" si="4"/>
        <v>0</v>
      </c>
      <c r="S74" s="1"/>
    </row>
    <row r="75" spans="1:19" ht="18" customHeight="1">
      <c r="A75" s="1"/>
      <c r="B75" s="5" t="s">
        <v>71</v>
      </c>
      <c r="C75" s="5" t="s">
        <v>11</v>
      </c>
      <c r="D75" s="3" t="s">
        <v>11</v>
      </c>
      <c r="E75" s="107" t="s">
        <v>69</v>
      </c>
      <c r="F75" s="107"/>
      <c r="G75" s="11">
        <f>G76</f>
        <v>11959851</v>
      </c>
      <c r="H75" s="11">
        <f t="shared" ref="H75:R75" si="21">H76</f>
        <v>11959851</v>
      </c>
      <c r="I75" s="11">
        <f t="shared" si="21"/>
        <v>8635746</v>
      </c>
      <c r="J75" s="11">
        <f t="shared" si="21"/>
        <v>575700</v>
      </c>
      <c r="K75" s="11">
        <f t="shared" si="21"/>
        <v>0</v>
      </c>
      <c r="L75" s="11">
        <f t="shared" si="21"/>
        <v>236700</v>
      </c>
      <c r="M75" s="11">
        <f t="shared" si="21"/>
        <v>0</v>
      </c>
      <c r="N75" s="11">
        <f t="shared" si="21"/>
        <v>236700</v>
      </c>
      <c r="O75" s="11">
        <f t="shared" si="21"/>
        <v>79000</v>
      </c>
      <c r="P75" s="11">
        <f t="shared" si="21"/>
        <v>35500</v>
      </c>
      <c r="Q75" s="11">
        <f t="shared" si="21"/>
        <v>0</v>
      </c>
      <c r="R75" s="11">
        <f t="shared" si="21"/>
        <v>12196551</v>
      </c>
      <c r="S75" s="1"/>
    </row>
    <row r="76" spans="1:19" ht="18" customHeight="1">
      <c r="A76" s="1"/>
      <c r="B76" s="5" t="s">
        <v>70</v>
      </c>
      <c r="C76" s="5" t="s">
        <v>11</v>
      </c>
      <c r="D76" s="3" t="s">
        <v>11</v>
      </c>
      <c r="E76" s="107" t="s">
        <v>69</v>
      </c>
      <c r="F76" s="107"/>
      <c r="G76" s="11">
        <f>G77+G79+G81+G87</f>
        <v>11959851</v>
      </c>
      <c r="H76" s="11">
        <f t="shared" ref="H76:R76" si="22">H77+H79+H81+H87</f>
        <v>11959851</v>
      </c>
      <c r="I76" s="11">
        <f t="shared" si="22"/>
        <v>8635746</v>
      </c>
      <c r="J76" s="11">
        <f t="shared" si="22"/>
        <v>575700</v>
      </c>
      <c r="K76" s="11">
        <f t="shared" si="22"/>
        <v>0</v>
      </c>
      <c r="L76" s="11">
        <f t="shared" si="22"/>
        <v>236700</v>
      </c>
      <c r="M76" s="11">
        <f t="shared" si="22"/>
        <v>0</v>
      </c>
      <c r="N76" s="11">
        <f t="shared" si="22"/>
        <v>236700</v>
      </c>
      <c r="O76" s="11">
        <f t="shared" si="22"/>
        <v>79000</v>
      </c>
      <c r="P76" s="11">
        <f t="shared" si="22"/>
        <v>35500</v>
      </c>
      <c r="Q76" s="11">
        <f t="shared" si="22"/>
        <v>0</v>
      </c>
      <c r="R76" s="11">
        <f t="shared" si="22"/>
        <v>12196551</v>
      </c>
      <c r="S76" s="1"/>
    </row>
    <row r="77" spans="1:19" ht="14.1" customHeight="1">
      <c r="A77" s="1"/>
      <c r="B77" s="5" t="s">
        <v>11</v>
      </c>
      <c r="C77" s="5" t="s">
        <v>35</v>
      </c>
      <c r="D77" s="3" t="s">
        <v>11</v>
      </c>
      <c r="E77" s="107" t="s">
        <v>34</v>
      </c>
      <c r="F77" s="107"/>
      <c r="G77" s="11">
        <f>G78</f>
        <v>991176</v>
      </c>
      <c r="H77" s="11">
        <f t="shared" ref="H77:R77" si="23">H78</f>
        <v>991176</v>
      </c>
      <c r="I77" s="11">
        <f t="shared" si="23"/>
        <v>800890</v>
      </c>
      <c r="J77" s="11">
        <f t="shared" si="23"/>
        <v>5200</v>
      </c>
      <c r="K77" s="11">
        <f t="shared" si="23"/>
        <v>0</v>
      </c>
      <c r="L77" s="11">
        <f t="shared" si="23"/>
        <v>0</v>
      </c>
      <c r="M77" s="11">
        <f t="shared" si="23"/>
        <v>0</v>
      </c>
      <c r="N77" s="11">
        <f t="shared" si="23"/>
        <v>0</v>
      </c>
      <c r="O77" s="11">
        <f t="shared" si="23"/>
        <v>0</v>
      </c>
      <c r="P77" s="11">
        <f t="shared" si="23"/>
        <v>0</v>
      </c>
      <c r="Q77" s="11">
        <f t="shared" si="23"/>
        <v>0</v>
      </c>
      <c r="R77" s="11">
        <f t="shared" si="23"/>
        <v>991176</v>
      </c>
      <c r="S77" s="1"/>
    </row>
    <row r="78" spans="1:19" ht="26.1" customHeight="1">
      <c r="A78" s="1"/>
      <c r="B78" s="4" t="s">
        <v>68</v>
      </c>
      <c r="C78" s="4" t="s">
        <v>32</v>
      </c>
      <c r="D78" s="4" t="s">
        <v>31</v>
      </c>
      <c r="E78" s="108" t="s">
        <v>30</v>
      </c>
      <c r="F78" s="108"/>
      <c r="G78" s="12">
        <f>H78+K78</f>
        <v>991176</v>
      </c>
      <c r="H78" s="10">
        <v>991176</v>
      </c>
      <c r="I78" s="10">
        <v>800890</v>
      </c>
      <c r="J78" s="10">
        <v>5200</v>
      </c>
      <c r="K78" s="10">
        <v>0</v>
      </c>
      <c r="L78" s="12">
        <f>N78+Q78</f>
        <v>0</v>
      </c>
      <c r="M78" s="10">
        <v>0</v>
      </c>
      <c r="N78" s="10">
        <v>0</v>
      </c>
      <c r="O78" s="10">
        <v>0</v>
      </c>
      <c r="P78" s="10">
        <v>0</v>
      </c>
      <c r="Q78" s="10">
        <v>0</v>
      </c>
      <c r="R78" s="11">
        <f t="shared" si="4"/>
        <v>991176</v>
      </c>
      <c r="S78" s="1"/>
    </row>
    <row r="79" spans="1:19" ht="14.1" customHeight="1">
      <c r="A79" s="1"/>
      <c r="B79" s="5" t="s">
        <v>11</v>
      </c>
      <c r="C79" s="5" t="s">
        <v>67</v>
      </c>
      <c r="D79" s="3" t="s">
        <v>11</v>
      </c>
      <c r="E79" s="107" t="s">
        <v>66</v>
      </c>
      <c r="F79" s="107"/>
      <c r="G79" s="11">
        <f>G80</f>
        <v>2314341</v>
      </c>
      <c r="H79" s="11">
        <f t="shared" ref="H79:R79" si="24">H80</f>
        <v>2314341</v>
      </c>
      <c r="I79" s="11">
        <f t="shared" si="24"/>
        <v>1726919</v>
      </c>
      <c r="J79" s="11">
        <f t="shared" si="24"/>
        <v>160000</v>
      </c>
      <c r="K79" s="11">
        <f t="shared" si="24"/>
        <v>0</v>
      </c>
      <c r="L79" s="11">
        <f t="shared" si="24"/>
        <v>176700</v>
      </c>
      <c r="M79" s="11">
        <f t="shared" si="24"/>
        <v>0</v>
      </c>
      <c r="N79" s="11">
        <f t="shared" si="24"/>
        <v>176700</v>
      </c>
      <c r="O79" s="11">
        <f t="shared" si="24"/>
        <v>79000</v>
      </c>
      <c r="P79" s="11">
        <f t="shared" si="24"/>
        <v>35500</v>
      </c>
      <c r="Q79" s="11">
        <f t="shared" si="24"/>
        <v>0</v>
      </c>
      <c r="R79" s="11">
        <f t="shared" si="24"/>
        <v>2491041</v>
      </c>
      <c r="S79" s="1"/>
    </row>
    <row r="80" spans="1:19" ht="18" customHeight="1">
      <c r="A80" s="1"/>
      <c r="B80" s="4" t="s">
        <v>65</v>
      </c>
      <c r="C80" s="4" t="s">
        <v>64</v>
      </c>
      <c r="D80" s="4" t="s">
        <v>63</v>
      </c>
      <c r="E80" s="108" t="s">
        <v>62</v>
      </c>
      <c r="F80" s="108"/>
      <c r="G80" s="12">
        <f>H80+K80</f>
        <v>2314341</v>
      </c>
      <c r="H80" s="10">
        <v>2314341</v>
      </c>
      <c r="I80" s="10">
        <v>1726919</v>
      </c>
      <c r="J80" s="10">
        <v>160000</v>
      </c>
      <c r="K80" s="10">
        <v>0</v>
      </c>
      <c r="L80" s="12">
        <f>N80+Q80</f>
        <v>176700</v>
      </c>
      <c r="M80" s="10">
        <v>0</v>
      </c>
      <c r="N80" s="10">
        <v>176700</v>
      </c>
      <c r="O80" s="10">
        <v>79000</v>
      </c>
      <c r="P80" s="10">
        <v>35500</v>
      </c>
      <c r="Q80" s="10">
        <v>0</v>
      </c>
      <c r="R80" s="11">
        <f t="shared" si="4"/>
        <v>2491041</v>
      </c>
      <c r="S80" s="1"/>
    </row>
    <row r="81" spans="1:21" ht="14.1" customHeight="1">
      <c r="A81" s="1"/>
      <c r="B81" s="5" t="s">
        <v>11</v>
      </c>
      <c r="C81" s="5" t="s">
        <v>61</v>
      </c>
      <c r="D81" s="3" t="s">
        <v>11</v>
      </c>
      <c r="E81" s="107" t="s">
        <v>60</v>
      </c>
      <c r="F81" s="107"/>
      <c r="G81" s="11">
        <f>G82+G83+G84+G85+G86</f>
        <v>6978689</v>
      </c>
      <c r="H81" s="11">
        <f>H82+H83+H84+H85+H86</f>
        <v>6978689</v>
      </c>
      <c r="I81" s="11">
        <f t="shared" ref="I81:R81" si="25">I82+I83+I84+I85+I86</f>
        <v>4784130</v>
      </c>
      <c r="J81" s="11">
        <f t="shared" si="25"/>
        <v>410500</v>
      </c>
      <c r="K81" s="11">
        <f t="shared" si="25"/>
        <v>0</v>
      </c>
      <c r="L81" s="11">
        <f t="shared" si="25"/>
        <v>60000</v>
      </c>
      <c r="M81" s="11">
        <f t="shared" si="25"/>
        <v>0</v>
      </c>
      <c r="N81" s="11">
        <f t="shared" si="25"/>
        <v>60000</v>
      </c>
      <c r="O81" s="11">
        <f t="shared" si="25"/>
        <v>0</v>
      </c>
      <c r="P81" s="11">
        <f t="shared" si="25"/>
        <v>0</v>
      </c>
      <c r="Q81" s="11">
        <f t="shared" si="25"/>
        <v>0</v>
      </c>
      <c r="R81" s="11">
        <f t="shared" si="25"/>
        <v>7038689</v>
      </c>
      <c r="S81" s="1"/>
    </row>
    <row r="82" spans="1:21" ht="14.1" customHeight="1">
      <c r="A82" s="1"/>
      <c r="B82" s="4" t="s">
        <v>59</v>
      </c>
      <c r="C82" s="4" t="s">
        <v>58</v>
      </c>
      <c r="D82" s="4" t="s">
        <v>54</v>
      </c>
      <c r="E82" s="108" t="s">
        <v>57</v>
      </c>
      <c r="F82" s="108"/>
      <c r="G82" s="12">
        <f>H82+K82</f>
        <v>1886047</v>
      </c>
      <c r="H82" s="10">
        <v>1886047</v>
      </c>
      <c r="I82" s="10">
        <v>1328686</v>
      </c>
      <c r="J82" s="10">
        <v>96000</v>
      </c>
      <c r="K82" s="10">
        <v>0</v>
      </c>
      <c r="L82" s="12">
        <f>N82+Q82</f>
        <v>0</v>
      </c>
      <c r="M82" s="10">
        <v>0</v>
      </c>
      <c r="N82" s="10">
        <v>0</v>
      </c>
      <c r="O82" s="10">
        <v>0</v>
      </c>
      <c r="P82" s="10">
        <v>0</v>
      </c>
      <c r="Q82" s="10">
        <v>0</v>
      </c>
      <c r="R82" s="11">
        <f t="shared" si="4"/>
        <v>1886047</v>
      </c>
      <c r="S82" s="1"/>
    </row>
    <row r="83" spans="1:21" ht="14.1" customHeight="1">
      <c r="A83" s="1"/>
      <c r="B83" s="4" t="s">
        <v>56</v>
      </c>
      <c r="C83" s="4" t="s">
        <v>55</v>
      </c>
      <c r="D83" s="4" t="s">
        <v>54</v>
      </c>
      <c r="E83" s="108" t="s">
        <v>53</v>
      </c>
      <c r="F83" s="108"/>
      <c r="G83" s="12">
        <f>H83+K83</f>
        <v>384916</v>
      </c>
      <c r="H83" s="10">
        <v>384916</v>
      </c>
      <c r="I83" s="10">
        <v>218390</v>
      </c>
      <c r="J83" s="10">
        <v>69000</v>
      </c>
      <c r="K83" s="10">
        <v>0</v>
      </c>
      <c r="L83" s="12">
        <f>N83+Q83</f>
        <v>0</v>
      </c>
      <c r="M83" s="10">
        <v>0</v>
      </c>
      <c r="N83" s="10">
        <v>0</v>
      </c>
      <c r="O83" s="10">
        <v>0</v>
      </c>
      <c r="P83" s="10">
        <v>0</v>
      </c>
      <c r="Q83" s="10">
        <v>0</v>
      </c>
      <c r="R83" s="11">
        <f t="shared" si="4"/>
        <v>384916</v>
      </c>
      <c r="S83" s="1"/>
    </row>
    <row r="84" spans="1:21" ht="26.1" customHeight="1">
      <c r="A84" s="1"/>
      <c r="B84" s="4" t="s">
        <v>52</v>
      </c>
      <c r="C84" s="4" t="s">
        <v>51</v>
      </c>
      <c r="D84" s="4" t="s">
        <v>50</v>
      </c>
      <c r="E84" s="108" t="s">
        <v>49</v>
      </c>
      <c r="F84" s="108"/>
      <c r="G84" s="12">
        <f>H84+K84</f>
        <v>3718440</v>
      </c>
      <c r="H84" s="10">
        <v>3718440</v>
      </c>
      <c r="I84" s="10">
        <v>2586000</v>
      </c>
      <c r="J84" s="10">
        <v>184500</v>
      </c>
      <c r="K84" s="10">
        <v>0</v>
      </c>
      <c r="L84" s="12">
        <f>N84+Q84</f>
        <v>60000</v>
      </c>
      <c r="M84" s="10">
        <v>0</v>
      </c>
      <c r="N84" s="10">
        <v>60000</v>
      </c>
      <c r="O84" s="10">
        <v>0</v>
      </c>
      <c r="P84" s="10">
        <v>0</v>
      </c>
      <c r="Q84" s="10">
        <v>0</v>
      </c>
      <c r="R84" s="11">
        <f t="shared" si="4"/>
        <v>3778440</v>
      </c>
      <c r="S84" s="1"/>
    </row>
    <row r="85" spans="1:21" ht="18" customHeight="1">
      <c r="A85" s="1"/>
      <c r="B85" s="4" t="s">
        <v>48</v>
      </c>
      <c r="C85" s="4" t="s">
        <v>47</v>
      </c>
      <c r="D85" s="4" t="s">
        <v>43</v>
      </c>
      <c r="E85" s="108" t="s">
        <v>46</v>
      </c>
      <c r="F85" s="108"/>
      <c r="G85" s="12">
        <f>H85+K85</f>
        <v>889286</v>
      </c>
      <c r="H85" s="10">
        <v>889286</v>
      </c>
      <c r="I85" s="10">
        <v>651054</v>
      </c>
      <c r="J85" s="10">
        <v>61000</v>
      </c>
      <c r="K85" s="10">
        <v>0</v>
      </c>
      <c r="L85" s="12">
        <f>N85+Q85</f>
        <v>0</v>
      </c>
      <c r="M85" s="10">
        <v>0</v>
      </c>
      <c r="N85" s="10">
        <v>0</v>
      </c>
      <c r="O85" s="10">
        <v>0</v>
      </c>
      <c r="P85" s="10">
        <v>0</v>
      </c>
      <c r="Q85" s="10">
        <v>0</v>
      </c>
      <c r="R85" s="11">
        <f t="shared" si="4"/>
        <v>889286</v>
      </c>
      <c r="S85" s="1"/>
    </row>
    <row r="86" spans="1:21" ht="14.1" customHeight="1">
      <c r="A86" s="1"/>
      <c r="B86" s="4" t="s">
        <v>45</v>
      </c>
      <c r="C86" s="4" t="s">
        <v>44</v>
      </c>
      <c r="D86" s="4" t="s">
        <v>43</v>
      </c>
      <c r="E86" s="108" t="s">
        <v>42</v>
      </c>
      <c r="F86" s="108"/>
      <c r="G86" s="12">
        <f>H86+K86</f>
        <v>100000</v>
      </c>
      <c r="H86" s="10">
        <v>100000</v>
      </c>
      <c r="I86" s="10"/>
      <c r="J86" s="10"/>
      <c r="K86" s="10">
        <v>0</v>
      </c>
      <c r="L86" s="12">
        <f>N86+Q86</f>
        <v>0</v>
      </c>
      <c r="M86" s="10">
        <v>0</v>
      </c>
      <c r="N86" s="10">
        <v>0</v>
      </c>
      <c r="O86" s="10">
        <v>0</v>
      </c>
      <c r="P86" s="10">
        <v>0</v>
      </c>
      <c r="Q86" s="10">
        <v>0</v>
      </c>
      <c r="R86" s="11">
        <f t="shared" si="4"/>
        <v>100000</v>
      </c>
      <c r="S86" s="1"/>
    </row>
    <row r="87" spans="1:21" ht="14.1" customHeight="1">
      <c r="A87" s="1"/>
      <c r="B87" s="5" t="s">
        <v>11</v>
      </c>
      <c r="C87" s="5" t="s">
        <v>41</v>
      </c>
      <c r="D87" s="3" t="s">
        <v>11</v>
      </c>
      <c r="E87" s="107" t="s">
        <v>40</v>
      </c>
      <c r="F87" s="107"/>
      <c r="G87" s="11">
        <f>G88+G89</f>
        <v>1675645</v>
      </c>
      <c r="H87" s="11">
        <f t="shared" ref="H87:R87" si="26">H88+H89</f>
        <v>1675645</v>
      </c>
      <c r="I87" s="11">
        <f t="shared" si="26"/>
        <v>1323807</v>
      </c>
      <c r="J87" s="11">
        <f t="shared" si="26"/>
        <v>0</v>
      </c>
      <c r="K87" s="11">
        <f t="shared" si="26"/>
        <v>0</v>
      </c>
      <c r="L87" s="11">
        <f t="shared" si="26"/>
        <v>0</v>
      </c>
      <c r="M87" s="11">
        <f t="shared" si="26"/>
        <v>0</v>
      </c>
      <c r="N87" s="11">
        <f t="shared" si="26"/>
        <v>0</v>
      </c>
      <c r="O87" s="11">
        <f t="shared" si="26"/>
        <v>0</v>
      </c>
      <c r="P87" s="11">
        <f t="shared" si="26"/>
        <v>0</v>
      </c>
      <c r="Q87" s="11">
        <f t="shared" si="26"/>
        <v>0</v>
      </c>
      <c r="R87" s="11">
        <f t="shared" si="26"/>
        <v>1675645</v>
      </c>
      <c r="S87" s="1"/>
    </row>
    <row r="88" spans="1:21" ht="18.75" customHeight="1">
      <c r="A88" s="1"/>
      <c r="B88" s="4">
        <v>1015011</v>
      </c>
      <c r="C88" s="4">
        <v>5011</v>
      </c>
      <c r="D88" s="4" t="s">
        <v>39</v>
      </c>
      <c r="E88" s="108" t="s">
        <v>230</v>
      </c>
      <c r="F88" s="108"/>
      <c r="G88" s="12">
        <f>H88+K88</f>
        <v>25600</v>
      </c>
      <c r="H88" s="10">
        <v>25600</v>
      </c>
      <c r="I88" s="10"/>
      <c r="J88" s="10"/>
      <c r="K88" s="10">
        <v>0</v>
      </c>
      <c r="L88" s="12">
        <f>N88+Q88</f>
        <v>0</v>
      </c>
      <c r="M88" s="10">
        <v>0</v>
      </c>
      <c r="N88" s="10">
        <v>0</v>
      </c>
      <c r="O88" s="10">
        <v>0</v>
      </c>
      <c r="P88" s="10">
        <v>0</v>
      </c>
      <c r="Q88" s="10">
        <v>0</v>
      </c>
      <c r="R88" s="11">
        <f t="shared" si="4"/>
        <v>25600</v>
      </c>
      <c r="S88" s="1"/>
    </row>
    <row r="89" spans="1:21" ht="26.1" customHeight="1">
      <c r="A89" s="1"/>
      <c r="B89" s="4">
        <v>1015031</v>
      </c>
      <c r="C89" s="4">
        <v>5031</v>
      </c>
      <c r="D89" s="19" t="s">
        <v>39</v>
      </c>
      <c r="E89" s="111" t="s">
        <v>508</v>
      </c>
      <c r="F89" s="112"/>
      <c r="G89" s="12">
        <f>H89</f>
        <v>1650045</v>
      </c>
      <c r="H89" s="10">
        <v>1650045</v>
      </c>
      <c r="I89" s="10">
        <v>1323807</v>
      </c>
      <c r="J89" s="10"/>
      <c r="K89" s="10">
        <v>0</v>
      </c>
      <c r="L89" s="12">
        <f>N89+Q89</f>
        <v>0</v>
      </c>
      <c r="M89" s="10">
        <v>0</v>
      </c>
      <c r="N89" s="10">
        <v>0</v>
      </c>
      <c r="O89" s="10">
        <v>0</v>
      </c>
      <c r="P89" s="10">
        <v>0</v>
      </c>
      <c r="Q89" s="10">
        <v>0</v>
      </c>
      <c r="R89" s="11">
        <f t="shared" si="4"/>
        <v>1650045</v>
      </c>
      <c r="S89" s="1"/>
    </row>
    <row r="90" spans="1:21" ht="18" customHeight="1">
      <c r="A90" s="1"/>
      <c r="B90" s="5" t="s">
        <v>38</v>
      </c>
      <c r="C90" s="5" t="s">
        <v>11</v>
      </c>
      <c r="D90" s="3" t="s">
        <v>11</v>
      </c>
      <c r="E90" s="107" t="s">
        <v>36</v>
      </c>
      <c r="F90" s="107"/>
      <c r="G90" s="11">
        <f>G91</f>
        <v>2388705</v>
      </c>
      <c r="H90" s="11">
        <f t="shared" ref="H90:R90" si="27">H91</f>
        <v>2135456</v>
      </c>
      <c r="I90" s="11">
        <f t="shared" si="27"/>
        <v>1610400</v>
      </c>
      <c r="J90" s="11">
        <f t="shared" si="27"/>
        <v>46272</v>
      </c>
      <c r="K90" s="11">
        <f t="shared" si="27"/>
        <v>0</v>
      </c>
      <c r="L90" s="11">
        <f t="shared" si="27"/>
        <v>0</v>
      </c>
      <c r="M90" s="11">
        <f t="shared" si="27"/>
        <v>0</v>
      </c>
      <c r="N90" s="11">
        <f t="shared" si="27"/>
        <v>0</v>
      </c>
      <c r="O90" s="11">
        <f t="shared" si="27"/>
        <v>0</v>
      </c>
      <c r="P90" s="11">
        <f t="shared" si="27"/>
        <v>0</v>
      </c>
      <c r="Q90" s="11">
        <f t="shared" si="27"/>
        <v>0</v>
      </c>
      <c r="R90" s="11">
        <f t="shared" si="27"/>
        <v>2388705</v>
      </c>
      <c r="S90" s="1"/>
    </row>
    <row r="91" spans="1:21" ht="18" customHeight="1">
      <c r="A91" s="1"/>
      <c r="B91" s="5" t="s">
        <v>37</v>
      </c>
      <c r="C91" s="5" t="s">
        <v>11</v>
      </c>
      <c r="D91" s="3" t="s">
        <v>11</v>
      </c>
      <c r="E91" s="107" t="s">
        <v>36</v>
      </c>
      <c r="F91" s="107"/>
      <c r="G91" s="11">
        <f>G92+G94+G96</f>
        <v>2388705</v>
      </c>
      <c r="H91" s="11">
        <f t="shared" ref="H91:R91" si="28">H92+H94+H96</f>
        <v>2135456</v>
      </c>
      <c r="I91" s="11">
        <f t="shared" si="28"/>
        <v>1610400</v>
      </c>
      <c r="J91" s="11">
        <f t="shared" si="28"/>
        <v>46272</v>
      </c>
      <c r="K91" s="11">
        <f t="shared" si="28"/>
        <v>0</v>
      </c>
      <c r="L91" s="11">
        <f t="shared" si="28"/>
        <v>0</v>
      </c>
      <c r="M91" s="11">
        <f t="shared" si="28"/>
        <v>0</v>
      </c>
      <c r="N91" s="11">
        <f t="shared" si="28"/>
        <v>0</v>
      </c>
      <c r="O91" s="11">
        <f t="shared" si="28"/>
        <v>0</v>
      </c>
      <c r="P91" s="11">
        <f t="shared" si="28"/>
        <v>0</v>
      </c>
      <c r="Q91" s="11">
        <f t="shared" si="28"/>
        <v>0</v>
      </c>
      <c r="R91" s="11">
        <f t="shared" si="28"/>
        <v>2388705</v>
      </c>
      <c r="S91" s="1"/>
    </row>
    <row r="92" spans="1:21" ht="14.1" customHeight="1">
      <c r="A92" s="1"/>
      <c r="B92" s="5" t="s">
        <v>11</v>
      </c>
      <c r="C92" s="5" t="s">
        <v>35</v>
      </c>
      <c r="D92" s="3" t="s">
        <v>11</v>
      </c>
      <c r="E92" s="107" t="s">
        <v>34</v>
      </c>
      <c r="F92" s="107"/>
      <c r="G92" s="11">
        <f>G93</f>
        <v>2135456</v>
      </c>
      <c r="H92" s="11">
        <f t="shared" ref="H92:R92" si="29">H93</f>
        <v>2135456</v>
      </c>
      <c r="I92" s="11">
        <f t="shared" si="29"/>
        <v>1610400</v>
      </c>
      <c r="J92" s="11">
        <f t="shared" si="29"/>
        <v>46272</v>
      </c>
      <c r="K92" s="11">
        <f t="shared" si="29"/>
        <v>0</v>
      </c>
      <c r="L92" s="11">
        <f t="shared" si="29"/>
        <v>0</v>
      </c>
      <c r="M92" s="11">
        <f t="shared" si="29"/>
        <v>0</v>
      </c>
      <c r="N92" s="11">
        <f t="shared" si="29"/>
        <v>0</v>
      </c>
      <c r="O92" s="11">
        <f t="shared" si="29"/>
        <v>0</v>
      </c>
      <c r="P92" s="11">
        <f t="shared" si="29"/>
        <v>0</v>
      </c>
      <c r="Q92" s="11">
        <f t="shared" si="29"/>
        <v>0</v>
      </c>
      <c r="R92" s="11">
        <f t="shared" si="29"/>
        <v>2135456</v>
      </c>
      <c r="S92" s="1"/>
    </row>
    <row r="93" spans="1:21" ht="26.1" customHeight="1">
      <c r="A93" s="1"/>
      <c r="B93" s="4" t="s">
        <v>33</v>
      </c>
      <c r="C93" s="4" t="s">
        <v>32</v>
      </c>
      <c r="D93" s="4" t="s">
        <v>31</v>
      </c>
      <c r="E93" s="108" t="s">
        <v>30</v>
      </c>
      <c r="F93" s="108"/>
      <c r="G93" s="12">
        <f>H93+K93</f>
        <v>2135456</v>
      </c>
      <c r="H93" s="10">
        <v>2135456</v>
      </c>
      <c r="I93" s="10">
        <v>1610400</v>
      </c>
      <c r="J93" s="10">
        <v>46272</v>
      </c>
      <c r="K93" s="10">
        <v>0</v>
      </c>
      <c r="L93" s="12">
        <f>N93+Q93</f>
        <v>0</v>
      </c>
      <c r="M93" s="10">
        <v>0</v>
      </c>
      <c r="N93" s="10">
        <v>0</v>
      </c>
      <c r="O93" s="10">
        <v>0</v>
      </c>
      <c r="P93" s="10">
        <v>0</v>
      </c>
      <c r="Q93" s="10">
        <v>0</v>
      </c>
      <c r="R93" s="11">
        <f t="shared" ref="R93:R98" si="30">G93+L93</f>
        <v>2135456</v>
      </c>
      <c r="S93" s="1"/>
      <c r="U93" s="16"/>
    </row>
    <row r="94" spans="1:21" ht="14.1" customHeight="1">
      <c r="A94" s="1"/>
      <c r="B94" s="5" t="s">
        <v>11</v>
      </c>
      <c r="C94" s="5" t="s">
        <v>29</v>
      </c>
      <c r="D94" s="3" t="s">
        <v>11</v>
      </c>
      <c r="E94" s="107" t="s">
        <v>28</v>
      </c>
      <c r="F94" s="107"/>
      <c r="G94" s="11">
        <f>G95</f>
        <v>253249</v>
      </c>
      <c r="H94" s="11">
        <f t="shared" ref="H94:R94" si="31">H95</f>
        <v>0</v>
      </c>
      <c r="I94" s="11">
        <f t="shared" si="31"/>
        <v>0</v>
      </c>
      <c r="J94" s="11">
        <f t="shared" si="31"/>
        <v>0</v>
      </c>
      <c r="K94" s="11">
        <f t="shared" si="31"/>
        <v>0</v>
      </c>
      <c r="L94" s="11">
        <f t="shared" si="31"/>
        <v>0</v>
      </c>
      <c r="M94" s="11">
        <f t="shared" si="31"/>
        <v>0</v>
      </c>
      <c r="N94" s="11">
        <f t="shared" si="31"/>
        <v>0</v>
      </c>
      <c r="O94" s="11">
        <f t="shared" si="31"/>
        <v>0</v>
      </c>
      <c r="P94" s="11">
        <f t="shared" si="31"/>
        <v>0</v>
      </c>
      <c r="Q94" s="11">
        <f t="shared" si="31"/>
        <v>0</v>
      </c>
      <c r="R94" s="11">
        <f t="shared" si="31"/>
        <v>253249</v>
      </c>
      <c r="S94" s="1"/>
    </row>
    <row r="95" spans="1:21" ht="14.25" customHeight="1">
      <c r="A95" s="1"/>
      <c r="B95" s="4" t="s">
        <v>27</v>
      </c>
      <c r="C95" s="4" t="s">
        <v>26</v>
      </c>
      <c r="D95" s="4" t="s">
        <v>25</v>
      </c>
      <c r="E95" s="108" t="s">
        <v>24</v>
      </c>
      <c r="F95" s="108"/>
      <c r="G95" s="10">
        <v>253249</v>
      </c>
      <c r="H95" s="10">
        <v>0</v>
      </c>
      <c r="I95" s="10">
        <v>0</v>
      </c>
      <c r="J95" s="10">
        <v>0</v>
      </c>
      <c r="K95" s="10">
        <v>0</v>
      </c>
      <c r="L95" s="10">
        <v>0</v>
      </c>
      <c r="M95" s="10">
        <v>0</v>
      </c>
      <c r="N95" s="10">
        <v>0</v>
      </c>
      <c r="O95" s="10">
        <v>0</v>
      </c>
      <c r="P95" s="10">
        <v>0</v>
      </c>
      <c r="Q95" s="10">
        <v>0</v>
      </c>
      <c r="R95" s="11">
        <f t="shared" si="30"/>
        <v>253249</v>
      </c>
      <c r="S95" s="1"/>
    </row>
    <row r="96" spans="1:21" ht="0.75" hidden="1" customHeight="1">
      <c r="A96" s="1"/>
      <c r="B96" s="5" t="s">
        <v>11</v>
      </c>
      <c r="C96" s="5" t="s">
        <v>23</v>
      </c>
      <c r="D96" s="3" t="s">
        <v>11</v>
      </c>
      <c r="E96" s="107" t="s">
        <v>22</v>
      </c>
      <c r="F96" s="107"/>
      <c r="G96" s="11">
        <f>G97+G98</f>
        <v>0</v>
      </c>
      <c r="H96" s="11">
        <f t="shared" ref="H96:R96" si="32">H97+H98</f>
        <v>0</v>
      </c>
      <c r="I96" s="11">
        <f t="shared" si="32"/>
        <v>0</v>
      </c>
      <c r="J96" s="11">
        <f t="shared" si="32"/>
        <v>0</v>
      </c>
      <c r="K96" s="11">
        <f t="shared" si="32"/>
        <v>0</v>
      </c>
      <c r="L96" s="11">
        <f t="shared" si="32"/>
        <v>0</v>
      </c>
      <c r="M96" s="11">
        <f t="shared" si="32"/>
        <v>0</v>
      </c>
      <c r="N96" s="11">
        <f t="shared" si="32"/>
        <v>0</v>
      </c>
      <c r="O96" s="11">
        <f t="shared" si="32"/>
        <v>0</v>
      </c>
      <c r="P96" s="11">
        <f t="shared" si="32"/>
        <v>0</v>
      </c>
      <c r="Q96" s="11">
        <f t="shared" si="32"/>
        <v>0</v>
      </c>
      <c r="R96" s="11">
        <f t="shared" si="32"/>
        <v>0</v>
      </c>
      <c r="S96" s="1"/>
    </row>
    <row r="97" spans="1:20" ht="16.5" customHeight="1">
      <c r="A97" s="1"/>
      <c r="B97" s="4" t="s">
        <v>21</v>
      </c>
      <c r="C97" s="4" t="s">
        <v>20</v>
      </c>
      <c r="D97" s="4" t="s">
        <v>17</v>
      </c>
      <c r="E97" s="108" t="s">
        <v>12</v>
      </c>
      <c r="F97" s="108"/>
      <c r="G97" s="12">
        <f>H97+K97</f>
        <v>0</v>
      </c>
      <c r="H97" s="10"/>
      <c r="I97" s="10"/>
      <c r="J97" s="10"/>
      <c r="K97" s="10"/>
      <c r="L97" s="12">
        <f>N97+Q97</f>
        <v>0</v>
      </c>
      <c r="M97" s="10"/>
      <c r="N97" s="10"/>
      <c r="O97" s="10"/>
      <c r="P97" s="10"/>
      <c r="Q97" s="10"/>
      <c r="R97" s="11">
        <f t="shared" si="30"/>
        <v>0</v>
      </c>
      <c r="S97" s="1"/>
    </row>
    <row r="98" spans="1:20" ht="14.25" customHeight="1">
      <c r="A98" s="1"/>
      <c r="B98" s="4" t="s">
        <v>19</v>
      </c>
      <c r="C98" s="4" t="s">
        <v>18</v>
      </c>
      <c r="D98" s="4" t="s">
        <v>17</v>
      </c>
      <c r="E98" s="108" t="s">
        <v>16</v>
      </c>
      <c r="F98" s="108"/>
      <c r="G98" s="12">
        <f>H98+K98</f>
        <v>0</v>
      </c>
      <c r="H98" s="10"/>
      <c r="I98" s="10"/>
      <c r="J98" s="10"/>
      <c r="K98" s="10"/>
      <c r="L98" s="12">
        <f>N98+Q98</f>
        <v>0</v>
      </c>
      <c r="M98" s="10"/>
      <c r="N98" s="10"/>
      <c r="O98" s="10"/>
      <c r="P98" s="10"/>
      <c r="Q98" s="10"/>
      <c r="R98" s="11">
        <f t="shared" si="30"/>
        <v>0</v>
      </c>
      <c r="S98" s="1"/>
    </row>
    <row r="99" spans="1:20" ht="15.95" customHeight="1">
      <c r="A99" s="1"/>
      <c r="B99" s="3" t="s">
        <v>15</v>
      </c>
      <c r="C99" s="3" t="s">
        <v>15</v>
      </c>
      <c r="D99" s="3" t="s">
        <v>15</v>
      </c>
      <c r="E99" s="115" t="s">
        <v>14</v>
      </c>
      <c r="F99" s="115"/>
      <c r="G99" s="11">
        <f t="shared" ref="G99:T99" si="33">G14+G52+G75+G90</f>
        <v>143290969</v>
      </c>
      <c r="H99" s="11">
        <f t="shared" si="33"/>
        <v>132189205</v>
      </c>
      <c r="I99" s="11">
        <f t="shared" si="33"/>
        <v>81514013</v>
      </c>
      <c r="J99" s="11">
        <f t="shared" si="33"/>
        <v>12605215</v>
      </c>
      <c r="K99" s="11">
        <f t="shared" si="33"/>
        <v>10848515</v>
      </c>
      <c r="L99" s="11">
        <f t="shared" si="33"/>
        <v>5157101</v>
      </c>
      <c r="M99" s="11">
        <f t="shared" si="33"/>
        <v>2216401</v>
      </c>
      <c r="N99" s="11">
        <f t="shared" si="33"/>
        <v>2940700</v>
      </c>
      <c r="O99" s="11">
        <f t="shared" si="33"/>
        <v>79000</v>
      </c>
      <c r="P99" s="11">
        <f t="shared" si="33"/>
        <v>35500</v>
      </c>
      <c r="Q99" s="11">
        <f t="shared" si="33"/>
        <v>2216401</v>
      </c>
      <c r="R99" s="11">
        <f>R14+R52+R75+R90</f>
        <v>148448070</v>
      </c>
      <c r="S99" s="7">
        <f t="shared" si="33"/>
        <v>0</v>
      </c>
      <c r="T99" s="7">
        <f t="shared" si="33"/>
        <v>0</v>
      </c>
    </row>
    <row r="100" spans="1:20" ht="15.95" customHeight="1">
      <c r="A100" s="1"/>
      <c r="B100" s="1"/>
      <c r="C100" s="1"/>
      <c r="D100" s="103"/>
      <c r="E100" s="103"/>
      <c r="F100" s="103"/>
      <c r="G100" s="103"/>
      <c r="H100" s="103"/>
      <c r="I100" s="103"/>
      <c r="J100" s="1"/>
      <c r="K100" s="100"/>
      <c r="L100" s="100"/>
      <c r="M100" s="100"/>
      <c r="N100" s="100"/>
      <c r="O100" s="100"/>
      <c r="P100" s="100"/>
      <c r="Q100" s="1"/>
      <c r="R100" s="1"/>
      <c r="S100" s="1"/>
    </row>
    <row r="101" spans="1:20">
      <c r="E101" t="s">
        <v>225</v>
      </c>
      <c r="N101" t="s">
        <v>226</v>
      </c>
    </row>
    <row r="102" spans="1:20">
      <c r="H102" s="18" t="s">
        <v>229</v>
      </c>
    </row>
    <row r="104" spans="1:20">
      <c r="G104" s="60"/>
      <c r="R104" s="23"/>
    </row>
    <row r="106" spans="1:20">
      <c r="R106" s="23"/>
    </row>
    <row r="108" spans="1:20">
      <c r="R108" s="24"/>
    </row>
  </sheetData>
  <mergeCells count="113">
    <mergeCell ref="E30:F30"/>
    <mergeCell ref="K100:P100"/>
    <mergeCell ref="E93:F93"/>
    <mergeCell ref="E94:F94"/>
    <mergeCell ref="E95:F95"/>
    <mergeCell ref="E96:F96"/>
    <mergeCell ref="E97:F97"/>
    <mergeCell ref="E99:F99"/>
    <mergeCell ref="E98:F98"/>
    <mergeCell ref="D100:I100"/>
    <mergeCell ref="E92:F92"/>
    <mergeCell ref="E90:F90"/>
    <mergeCell ref="E79:F79"/>
    <mergeCell ref="E85:F85"/>
    <mergeCell ref="E81:F81"/>
    <mergeCell ref="E86:F86"/>
    <mergeCell ref="E84:F84"/>
    <mergeCell ref="E83:F83"/>
    <mergeCell ref="E87:F87"/>
    <mergeCell ref="E88:F88"/>
    <mergeCell ref="E80:F80"/>
    <mergeCell ref="E82:F82"/>
    <mergeCell ref="E89:F89"/>
    <mergeCell ref="E91:F91"/>
    <mergeCell ref="E77:F77"/>
    <mergeCell ref="E54:F54"/>
    <mergeCell ref="E53:F53"/>
    <mergeCell ref="E60:F60"/>
    <mergeCell ref="E58:F58"/>
    <mergeCell ref="E59:F59"/>
    <mergeCell ref="E75:F75"/>
    <mergeCell ref="E57:F57"/>
    <mergeCell ref="E76:F76"/>
    <mergeCell ref="E67:F67"/>
    <mergeCell ref="E68:F68"/>
    <mergeCell ref="E72:F72"/>
    <mergeCell ref="E69:F69"/>
    <mergeCell ref="E70:F70"/>
    <mergeCell ref="E71:F71"/>
    <mergeCell ref="E73:F73"/>
    <mergeCell ref="E74:F74"/>
    <mergeCell ref="E36:F36"/>
    <mergeCell ref="E55:F55"/>
    <mergeCell ref="E56:F56"/>
    <mergeCell ref="E42:F42"/>
    <mergeCell ref="E44:F44"/>
    <mergeCell ref="E64:F64"/>
    <mergeCell ref="E63:F63"/>
    <mergeCell ref="E65:F65"/>
    <mergeCell ref="E66:F66"/>
    <mergeCell ref="E38:F38"/>
    <mergeCell ref="E39:F39"/>
    <mergeCell ref="E40:F40"/>
    <mergeCell ref="E45:F45"/>
    <mergeCell ref="E52:F52"/>
    <mergeCell ref="E49:F49"/>
    <mergeCell ref="E50:F50"/>
    <mergeCell ref="E51:F51"/>
    <mergeCell ref="E43:F43"/>
    <mergeCell ref="E41:F41"/>
    <mergeCell ref="E47:F47"/>
    <mergeCell ref="E46:F46"/>
    <mergeCell ref="E61:F61"/>
    <mergeCell ref="E62:F62"/>
    <mergeCell ref="E48:F48"/>
    <mergeCell ref="E78:F78"/>
    <mergeCell ref="E37:F37"/>
    <mergeCell ref="L10:Q10"/>
    <mergeCell ref="E24:F24"/>
    <mergeCell ref="E35:F35"/>
    <mergeCell ref="E32:F32"/>
    <mergeCell ref="E21:F21"/>
    <mergeCell ref="E31:F31"/>
    <mergeCell ref="O11:P11"/>
    <mergeCell ref="E25:F25"/>
    <mergeCell ref="E26:F26"/>
    <mergeCell ref="E29:F29"/>
    <mergeCell ref="E27:F27"/>
    <mergeCell ref="E28:F28"/>
    <mergeCell ref="E15:F15"/>
    <mergeCell ref="E19:F19"/>
    <mergeCell ref="E22:F22"/>
    <mergeCell ref="E23:F23"/>
    <mergeCell ref="E20:F20"/>
    <mergeCell ref="E16:F16"/>
    <mergeCell ref="E13:F13"/>
    <mergeCell ref="Q11:Q12"/>
    <mergeCell ref="M11:M12"/>
    <mergeCell ref="N11:N12"/>
    <mergeCell ref="M1:R1"/>
    <mergeCell ref="M2:R2"/>
    <mergeCell ref="M3:R3"/>
    <mergeCell ref="M4:R4"/>
    <mergeCell ref="E33:F33"/>
    <mergeCell ref="E34:F34"/>
    <mergeCell ref="R10:R12"/>
    <mergeCell ref="G11:G12"/>
    <mergeCell ref="H11:H12"/>
    <mergeCell ref="I11:J11"/>
    <mergeCell ref="B5:R5"/>
    <mergeCell ref="B6:R6"/>
    <mergeCell ref="B7:E7"/>
    <mergeCell ref="G10:K10"/>
    <mergeCell ref="B8:E8"/>
    <mergeCell ref="B10:B12"/>
    <mergeCell ref="C10:C12"/>
    <mergeCell ref="D10:D12"/>
    <mergeCell ref="K11:K12"/>
    <mergeCell ref="L11:L12"/>
    <mergeCell ref="E17:F17"/>
    <mergeCell ref="E18:F18"/>
    <mergeCell ref="E14:F14"/>
    <mergeCell ref="E10:F12"/>
  </mergeCells>
  <phoneticPr fontId="20" type="noConversion"/>
  <pageMargins left="0.27777777777777779" right="0.27777777777777779" top="0.27777777777777779" bottom="0.27777777777777779" header="0.5" footer="0.5"/>
  <pageSetup paperSize="9" pageOrder="overThenDown" orientation="landscape"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97"/>
  <sheetViews>
    <sheetView topLeftCell="A66" zoomScaleNormal="100" workbookViewId="0">
      <selection activeCell="D81" sqref="D81:F81"/>
    </sheetView>
  </sheetViews>
  <sheetFormatPr defaultRowHeight="12.75"/>
  <cols>
    <col min="1" max="1" width="6.5703125" style="29" customWidth="1"/>
    <col min="2" max="2" width="8.28515625" style="29" customWidth="1"/>
    <col min="3" max="3" width="11.140625" style="29" customWidth="1"/>
    <col min="4" max="4" width="27.140625" style="29" customWidth="1"/>
    <col min="5" max="6" width="10.140625" style="29" customWidth="1"/>
    <col min="7" max="7" width="18" style="29" customWidth="1"/>
    <col min="8" max="8" width="17.7109375" style="29" customWidth="1"/>
    <col min="9" max="9" width="13.85546875" style="29" customWidth="1"/>
    <col min="10" max="16384" width="9.140625" style="29"/>
  </cols>
  <sheetData>
    <row r="1" spans="1:8" ht="7.5" customHeight="1">
      <c r="A1" s="28"/>
      <c r="B1" s="28"/>
      <c r="C1" s="28"/>
      <c r="D1" s="28"/>
      <c r="E1" s="121" t="s">
        <v>476</v>
      </c>
      <c r="F1" s="121"/>
      <c r="G1" s="121"/>
      <c r="H1" s="28"/>
    </row>
    <row r="2" spans="1:8" ht="9.75" hidden="1" customHeight="1">
      <c r="A2" s="28"/>
      <c r="B2" s="28"/>
      <c r="C2" s="28"/>
      <c r="D2" s="28"/>
      <c r="E2" s="122" t="s">
        <v>480</v>
      </c>
      <c r="F2" s="122"/>
      <c r="G2" s="122"/>
      <c r="H2" s="28"/>
    </row>
    <row r="3" spans="1:8" ht="38.25" customHeight="1">
      <c r="A3" s="28"/>
      <c r="B3" s="28"/>
      <c r="C3" s="28"/>
      <c r="D3" s="28"/>
      <c r="E3" s="122" t="s">
        <v>549</v>
      </c>
      <c r="F3" s="122"/>
      <c r="G3" s="122"/>
      <c r="H3" s="28"/>
    </row>
    <row r="4" spans="1:8" ht="14.25" customHeight="1">
      <c r="A4" s="28"/>
      <c r="B4" s="28"/>
      <c r="C4" s="28"/>
      <c r="D4" s="28"/>
      <c r="E4" s="122"/>
      <c r="F4" s="122"/>
      <c r="G4" s="122"/>
      <c r="H4" s="28"/>
    </row>
    <row r="5" spans="1:8" ht="15.95" customHeight="1">
      <c r="A5" s="116" t="s">
        <v>489</v>
      </c>
      <c r="B5" s="117"/>
      <c r="C5" s="117"/>
      <c r="D5" s="117"/>
      <c r="E5" s="117"/>
      <c r="F5" s="117"/>
      <c r="G5" s="117"/>
      <c r="H5" s="28"/>
    </row>
    <row r="6" spans="1:8" ht="21.95" customHeight="1">
      <c r="A6" s="118" t="s">
        <v>0</v>
      </c>
      <c r="B6" s="119"/>
      <c r="C6" s="119"/>
      <c r="D6" s="119"/>
      <c r="E6" s="119"/>
      <c r="F6" s="119"/>
      <c r="G6" s="119"/>
      <c r="H6" s="28"/>
    </row>
    <row r="7" spans="1:8" ht="12" customHeight="1">
      <c r="A7" s="28"/>
      <c r="B7" s="28"/>
      <c r="C7" s="28"/>
      <c r="D7" s="120" t="s">
        <v>1</v>
      </c>
      <c r="E7" s="120"/>
      <c r="F7" s="28"/>
      <c r="G7" s="28"/>
      <c r="H7" s="28"/>
    </row>
    <row r="8" spans="1:8" ht="15.95" customHeight="1">
      <c r="A8" s="124" t="s">
        <v>396</v>
      </c>
      <c r="B8" s="124"/>
      <c r="C8" s="124"/>
      <c r="D8" s="124"/>
      <c r="E8" s="124"/>
      <c r="F8" s="124"/>
      <c r="G8" s="124"/>
      <c r="H8" s="28"/>
    </row>
    <row r="9" spans="1:8" ht="11.1" customHeight="1">
      <c r="A9" s="28"/>
      <c r="B9" s="28"/>
      <c r="C9" s="28"/>
      <c r="D9" s="28"/>
      <c r="E9" s="28"/>
      <c r="F9" s="28"/>
      <c r="G9" s="30" t="s">
        <v>2</v>
      </c>
      <c r="H9" s="28"/>
    </row>
    <row r="10" spans="1:8" ht="41.1" customHeight="1">
      <c r="A10" s="126" t="s">
        <v>397</v>
      </c>
      <c r="B10" s="126"/>
      <c r="C10" s="126" t="s">
        <v>398</v>
      </c>
      <c r="D10" s="126"/>
      <c r="E10" s="126"/>
      <c r="F10" s="126"/>
      <c r="G10" s="31" t="s">
        <v>238</v>
      </c>
      <c r="H10" s="28"/>
    </row>
    <row r="11" spans="1:8" ht="12" customHeight="1">
      <c r="A11" s="127" t="s">
        <v>5</v>
      </c>
      <c r="B11" s="127"/>
      <c r="C11" s="127" t="s">
        <v>6</v>
      </c>
      <c r="D11" s="127"/>
      <c r="E11" s="127"/>
      <c r="F11" s="127"/>
      <c r="G11" s="32" t="s">
        <v>7</v>
      </c>
      <c r="H11" s="28"/>
    </row>
    <row r="12" spans="1:8" ht="15.95" customHeight="1">
      <c r="A12" s="128" t="s">
        <v>399</v>
      </c>
      <c r="B12" s="128"/>
      <c r="C12" s="128"/>
      <c r="D12" s="128"/>
      <c r="E12" s="128"/>
      <c r="F12" s="128"/>
      <c r="G12" s="128"/>
      <c r="H12" s="28"/>
    </row>
    <row r="13" spans="1:8">
      <c r="A13" s="129" t="s">
        <v>372</v>
      </c>
      <c r="B13" s="129"/>
      <c r="C13" s="123" t="s">
        <v>373</v>
      </c>
      <c r="D13" s="123"/>
      <c r="E13" s="123"/>
      <c r="F13" s="123"/>
      <c r="G13" s="33">
        <f>G14</f>
        <v>14838300</v>
      </c>
      <c r="H13" s="28"/>
    </row>
    <row r="14" spans="1:8">
      <c r="A14" s="125" t="s">
        <v>400</v>
      </c>
      <c r="B14" s="125"/>
      <c r="C14" s="130" t="s">
        <v>401</v>
      </c>
      <c r="D14" s="130"/>
      <c r="E14" s="130"/>
      <c r="F14" s="130"/>
      <c r="G14" s="34">
        <v>14838300</v>
      </c>
      <c r="H14" s="28"/>
    </row>
    <row r="15" spans="1:8" ht="65.25" hidden="1" customHeight="1">
      <c r="A15" s="129">
        <v>41021400</v>
      </c>
      <c r="B15" s="129"/>
      <c r="C15" s="123" t="s">
        <v>374</v>
      </c>
      <c r="D15" s="123"/>
      <c r="E15" s="123"/>
      <c r="F15" s="123"/>
      <c r="G15" s="33">
        <f>G16</f>
        <v>0</v>
      </c>
      <c r="H15" s="28"/>
    </row>
    <row r="16" spans="1:8" hidden="1">
      <c r="A16" s="125" t="s">
        <v>400</v>
      </c>
      <c r="B16" s="125"/>
      <c r="C16" s="130" t="s">
        <v>401</v>
      </c>
      <c r="D16" s="130"/>
      <c r="E16" s="130"/>
      <c r="F16" s="130"/>
      <c r="G16" s="34"/>
      <c r="H16" s="28"/>
    </row>
    <row r="17" spans="1:9">
      <c r="A17" s="129" t="s">
        <v>377</v>
      </c>
      <c r="B17" s="129"/>
      <c r="C17" s="123" t="s">
        <v>378</v>
      </c>
      <c r="D17" s="123"/>
      <c r="E17" s="123"/>
      <c r="F17" s="123"/>
      <c r="G17" s="33">
        <f>G18</f>
        <v>25724200</v>
      </c>
      <c r="H17" s="28"/>
    </row>
    <row r="18" spans="1:9">
      <c r="A18" s="125" t="s">
        <v>400</v>
      </c>
      <c r="B18" s="125"/>
      <c r="C18" s="130" t="s">
        <v>401</v>
      </c>
      <c r="D18" s="130"/>
      <c r="E18" s="130"/>
      <c r="F18" s="130"/>
      <c r="G18" s="34">
        <v>25724200</v>
      </c>
      <c r="H18" s="28"/>
    </row>
    <row r="19" spans="1:9" ht="27" customHeight="1">
      <c r="A19" s="135">
        <v>41035400</v>
      </c>
      <c r="B19" s="136"/>
      <c r="C19" s="137" t="s">
        <v>513</v>
      </c>
      <c r="D19" s="138"/>
      <c r="E19" s="138"/>
      <c r="F19" s="139"/>
      <c r="G19" s="33">
        <v>124900</v>
      </c>
      <c r="H19" s="28"/>
    </row>
    <row r="20" spans="1:9" ht="44.25" customHeight="1">
      <c r="A20" s="125">
        <v>41036000</v>
      </c>
      <c r="B20" s="125"/>
      <c r="C20" s="130" t="s">
        <v>514</v>
      </c>
      <c r="D20" s="130"/>
      <c r="E20" s="130"/>
      <c r="F20" s="130"/>
      <c r="G20" s="34">
        <v>760800</v>
      </c>
      <c r="H20" s="28"/>
    </row>
    <row r="21" spans="1:9" ht="36" customHeight="1">
      <c r="A21" s="129">
        <v>41036300</v>
      </c>
      <c r="B21" s="129"/>
      <c r="C21" s="130" t="s">
        <v>515</v>
      </c>
      <c r="D21" s="130"/>
      <c r="E21" s="130"/>
      <c r="F21" s="130"/>
      <c r="G21" s="33">
        <v>1865100</v>
      </c>
      <c r="H21" s="28"/>
    </row>
    <row r="22" spans="1:9" ht="25.5" hidden="1" customHeight="1">
      <c r="A22" s="125" t="s">
        <v>402</v>
      </c>
      <c r="B22" s="125"/>
      <c r="C22" s="130" t="s">
        <v>403</v>
      </c>
      <c r="D22" s="130"/>
      <c r="E22" s="130"/>
      <c r="F22" s="130"/>
      <c r="G22" s="34"/>
      <c r="H22" s="28"/>
    </row>
    <row r="23" spans="1:9" ht="26.25" customHeight="1">
      <c r="A23" s="129">
        <v>41051000</v>
      </c>
      <c r="B23" s="129"/>
      <c r="C23" s="123" t="s">
        <v>382</v>
      </c>
      <c r="D23" s="123"/>
      <c r="E23" s="123"/>
      <c r="F23" s="123"/>
      <c r="G23" s="33">
        <f>G24</f>
        <v>948004</v>
      </c>
      <c r="H23" s="28"/>
    </row>
    <row r="24" spans="1:9">
      <c r="A24" s="125" t="s">
        <v>402</v>
      </c>
      <c r="B24" s="125"/>
      <c r="C24" s="130" t="s">
        <v>403</v>
      </c>
      <c r="D24" s="130"/>
      <c r="E24" s="130"/>
      <c r="F24" s="130"/>
      <c r="G24" s="34">
        <v>948004</v>
      </c>
      <c r="H24" s="28"/>
    </row>
    <row r="25" spans="1:9" ht="21" customHeight="1">
      <c r="A25" s="129">
        <v>41051200</v>
      </c>
      <c r="B25" s="129"/>
      <c r="C25" s="123" t="s">
        <v>383</v>
      </c>
      <c r="D25" s="123"/>
      <c r="E25" s="123"/>
      <c r="F25" s="123"/>
      <c r="G25" s="33">
        <f>G26</f>
        <v>0</v>
      </c>
      <c r="H25" s="28"/>
    </row>
    <row r="26" spans="1:9" ht="19.5" customHeight="1">
      <c r="A26" s="125">
        <v>2310000000</v>
      </c>
      <c r="B26" s="125"/>
      <c r="C26" s="130" t="s">
        <v>403</v>
      </c>
      <c r="D26" s="130"/>
      <c r="E26" s="130"/>
      <c r="F26" s="130"/>
      <c r="G26" s="34"/>
      <c r="H26" s="28"/>
    </row>
    <row r="27" spans="1:9" ht="66" customHeight="1">
      <c r="A27" s="129">
        <v>41059300</v>
      </c>
      <c r="B27" s="129"/>
      <c r="C27" s="123" t="s">
        <v>547</v>
      </c>
      <c r="D27" s="123"/>
      <c r="E27" s="123"/>
      <c r="F27" s="123"/>
      <c r="G27" s="33">
        <f>G28</f>
        <v>245720</v>
      </c>
      <c r="H27" s="28"/>
    </row>
    <row r="28" spans="1:9" ht="29.25" customHeight="1">
      <c r="A28" s="125">
        <v>2310000000</v>
      </c>
      <c r="B28" s="125"/>
      <c r="C28" s="130" t="s">
        <v>403</v>
      </c>
      <c r="D28" s="130"/>
      <c r="E28" s="130"/>
      <c r="F28" s="130"/>
      <c r="G28" s="34">
        <v>245720</v>
      </c>
      <c r="H28" s="28"/>
    </row>
    <row r="29" spans="1:9">
      <c r="A29" s="129" t="s">
        <v>385</v>
      </c>
      <c r="B29" s="129"/>
      <c r="C29" s="123" t="s">
        <v>12</v>
      </c>
      <c r="D29" s="123"/>
      <c r="E29" s="123"/>
      <c r="F29" s="123"/>
      <c r="G29" s="33">
        <f>G30+G38+G44+G48+G55</f>
        <v>1336209</v>
      </c>
      <c r="H29" s="28"/>
    </row>
    <row r="30" spans="1:9">
      <c r="A30" s="125" t="s">
        <v>402</v>
      </c>
      <c r="B30" s="125"/>
      <c r="C30" s="130" t="s">
        <v>403</v>
      </c>
      <c r="D30" s="130"/>
      <c r="E30" s="130"/>
      <c r="F30" s="130"/>
      <c r="G30" s="34">
        <f>G32+G33+G34+G35+G37+G36</f>
        <v>509009</v>
      </c>
      <c r="H30" s="28"/>
      <c r="I30" s="61"/>
    </row>
    <row r="31" spans="1:9">
      <c r="A31" s="131"/>
      <c r="B31" s="132"/>
      <c r="C31" s="133" t="s">
        <v>404</v>
      </c>
      <c r="D31" s="134"/>
      <c r="E31" s="134"/>
      <c r="F31" s="134"/>
      <c r="G31" s="34"/>
      <c r="H31" s="28"/>
    </row>
    <row r="32" spans="1:9" ht="27" customHeight="1">
      <c r="A32" s="131"/>
      <c r="B32" s="132"/>
      <c r="C32" s="140" t="s">
        <v>405</v>
      </c>
      <c r="D32" s="141"/>
      <c r="E32" s="141"/>
      <c r="F32" s="141"/>
      <c r="G32" s="34">
        <v>425397</v>
      </c>
      <c r="H32" s="28"/>
    </row>
    <row r="33" spans="1:8" ht="26.25" customHeight="1">
      <c r="A33" s="131"/>
      <c r="B33" s="132"/>
      <c r="C33" s="140" t="s">
        <v>406</v>
      </c>
      <c r="D33" s="141"/>
      <c r="E33" s="141"/>
      <c r="F33" s="141"/>
      <c r="G33" s="34">
        <v>12000</v>
      </c>
      <c r="H33" s="28"/>
    </row>
    <row r="34" spans="1:8" ht="38.25" customHeight="1">
      <c r="A34" s="131"/>
      <c r="B34" s="132"/>
      <c r="C34" s="140" t="s">
        <v>169</v>
      </c>
      <c r="D34" s="141"/>
      <c r="E34" s="141"/>
      <c r="F34" s="141"/>
      <c r="G34" s="34">
        <v>11739</v>
      </c>
      <c r="H34" s="28"/>
    </row>
    <row r="35" spans="1:8">
      <c r="A35" s="131"/>
      <c r="B35" s="132"/>
      <c r="C35" s="140" t="s">
        <v>407</v>
      </c>
      <c r="D35" s="141"/>
      <c r="E35" s="141"/>
      <c r="F35" s="141"/>
      <c r="G35" s="34">
        <v>9873</v>
      </c>
      <c r="H35" s="28"/>
    </row>
    <row r="36" spans="1:8" ht="37.5" customHeight="1">
      <c r="A36" s="131"/>
      <c r="B36" s="132"/>
      <c r="C36" s="140" t="s">
        <v>408</v>
      </c>
      <c r="D36" s="141"/>
      <c r="E36" s="141"/>
      <c r="F36" s="141"/>
      <c r="G36" s="34">
        <v>50000</v>
      </c>
      <c r="H36" s="28"/>
    </row>
    <row r="37" spans="1:8" ht="25.5" customHeight="1">
      <c r="A37" s="131"/>
      <c r="B37" s="132"/>
      <c r="C37" s="140" t="s">
        <v>409</v>
      </c>
      <c r="D37" s="141"/>
      <c r="E37" s="141"/>
      <c r="F37" s="141"/>
      <c r="G37" s="34"/>
      <c r="H37" s="28"/>
    </row>
    <row r="38" spans="1:8">
      <c r="A38" s="125">
        <v>2353100000</v>
      </c>
      <c r="B38" s="125"/>
      <c r="C38" s="130" t="s">
        <v>410</v>
      </c>
      <c r="D38" s="130"/>
      <c r="E38" s="130"/>
      <c r="F38" s="130"/>
      <c r="G38" s="34">
        <f>G40+G41+G42+G43</f>
        <v>160372</v>
      </c>
      <c r="H38" s="28"/>
    </row>
    <row r="39" spans="1:8" ht="15">
      <c r="A39" s="131"/>
      <c r="B39" s="142"/>
      <c r="C39" s="133" t="s">
        <v>404</v>
      </c>
      <c r="D39" s="134"/>
      <c r="E39" s="134"/>
      <c r="F39" s="134"/>
      <c r="G39" s="34"/>
      <c r="H39" s="28"/>
    </row>
    <row r="40" spans="1:8" ht="27" customHeight="1">
      <c r="A40" s="131"/>
      <c r="B40" s="142"/>
      <c r="C40" s="140" t="s">
        <v>411</v>
      </c>
      <c r="D40" s="140"/>
      <c r="E40" s="140"/>
      <c r="F40" s="140"/>
      <c r="G40" s="34">
        <v>23402</v>
      </c>
      <c r="H40" s="28"/>
    </row>
    <row r="41" spans="1:8" ht="15">
      <c r="A41" s="131"/>
      <c r="B41" s="142"/>
      <c r="C41" s="140" t="s">
        <v>412</v>
      </c>
      <c r="D41" s="140"/>
      <c r="E41" s="140"/>
      <c r="F41" s="140"/>
      <c r="G41" s="34">
        <v>48440</v>
      </c>
      <c r="H41" s="28"/>
    </row>
    <row r="42" spans="1:8" ht="52.5" customHeight="1">
      <c r="A42" s="131"/>
      <c r="B42" s="142"/>
      <c r="C42" s="140" t="s">
        <v>413</v>
      </c>
      <c r="D42" s="140"/>
      <c r="E42" s="140"/>
      <c r="F42" s="140"/>
      <c r="G42" s="34">
        <v>66852</v>
      </c>
      <c r="H42" s="28"/>
    </row>
    <row r="43" spans="1:8" ht="66" customHeight="1">
      <c r="A43" s="131"/>
      <c r="B43" s="142"/>
      <c r="C43" s="140" t="s">
        <v>494</v>
      </c>
      <c r="D43" s="140"/>
      <c r="E43" s="140"/>
      <c r="F43" s="140"/>
      <c r="G43" s="34">
        <v>21678</v>
      </c>
      <c r="H43" s="28"/>
    </row>
    <row r="44" spans="1:8">
      <c r="A44" s="125" t="s">
        <v>415</v>
      </c>
      <c r="B44" s="125"/>
      <c r="C44" s="130" t="s">
        <v>416</v>
      </c>
      <c r="D44" s="130"/>
      <c r="E44" s="130"/>
      <c r="F44" s="130"/>
      <c r="G44" s="34">
        <f>G46+G47</f>
        <v>23402</v>
      </c>
      <c r="H44" s="28"/>
    </row>
    <row r="45" spans="1:8" ht="15">
      <c r="A45" s="131"/>
      <c r="B45" s="142"/>
      <c r="C45" s="133" t="s">
        <v>404</v>
      </c>
      <c r="D45" s="134"/>
      <c r="E45" s="134"/>
      <c r="F45" s="134"/>
      <c r="G45" s="34"/>
      <c r="H45" s="28"/>
    </row>
    <row r="46" spans="1:8" ht="25.5" customHeight="1">
      <c r="A46" s="131"/>
      <c r="B46" s="142"/>
      <c r="C46" s="140" t="s">
        <v>411</v>
      </c>
      <c r="D46" s="141"/>
      <c r="E46" s="141"/>
      <c r="F46" s="141"/>
      <c r="G46" s="34">
        <v>23402</v>
      </c>
      <c r="H46" s="28"/>
    </row>
    <row r="47" spans="1:8" ht="66" hidden="1" customHeight="1">
      <c r="A47" s="131"/>
      <c r="B47" s="142"/>
      <c r="C47" s="144" t="s">
        <v>414</v>
      </c>
      <c r="D47" s="145"/>
      <c r="E47" s="145"/>
      <c r="F47" s="146"/>
      <c r="G47" s="34"/>
      <c r="H47" s="28"/>
    </row>
    <row r="48" spans="1:8">
      <c r="A48" s="125" t="s">
        <v>417</v>
      </c>
      <c r="B48" s="125"/>
      <c r="C48" s="130" t="s">
        <v>418</v>
      </c>
      <c r="D48" s="130"/>
      <c r="E48" s="130"/>
      <c r="F48" s="130"/>
      <c r="G48" s="34">
        <f>G50+G51+G52+G53+G54</f>
        <v>620549</v>
      </c>
      <c r="H48" s="28"/>
    </row>
    <row r="49" spans="1:8" ht="15">
      <c r="A49" s="131"/>
      <c r="B49" s="142"/>
      <c r="C49" s="133" t="s">
        <v>404</v>
      </c>
      <c r="D49" s="134"/>
      <c r="E49" s="134"/>
      <c r="F49" s="134"/>
      <c r="G49" s="34"/>
      <c r="H49" s="28"/>
    </row>
    <row r="50" spans="1:8" ht="27" customHeight="1">
      <c r="A50" s="131"/>
      <c r="B50" s="142"/>
      <c r="C50" s="140" t="s">
        <v>411</v>
      </c>
      <c r="D50" s="141"/>
      <c r="E50" s="141"/>
      <c r="F50" s="141"/>
      <c r="G50" s="34">
        <v>455402</v>
      </c>
      <c r="H50" s="28"/>
    </row>
    <row r="51" spans="1:8" ht="66.75" customHeight="1">
      <c r="A51" s="131"/>
      <c r="B51" s="142"/>
      <c r="C51" s="144" t="s">
        <v>414</v>
      </c>
      <c r="D51" s="145"/>
      <c r="E51" s="145"/>
      <c r="F51" s="146"/>
      <c r="G51" s="34"/>
      <c r="H51" s="28"/>
    </row>
    <row r="52" spans="1:8" ht="15">
      <c r="A52" s="131"/>
      <c r="B52" s="142"/>
      <c r="C52" s="140" t="s">
        <v>412</v>
      </c>
      <c r="D52" s="141"/>
      <c r="E52" s="141"/>
      <c r="F52" s="141"/>
      <c r="G52" s="34">
        <v>98295</v>
      </c>
      <c r="H52" s="28"/>
    </row>
    <row r="53" spans="1:8" ht="53.25" customHeight="1">
      <c r="A53" s="131"/>
      <c r="B53" s="142"/>
      <c r="C53" s="140" t="s">
        <v>419</v>
      </c>
      <c r="D53" s="141"/>
      <c r="E53" s="141"/>
      <c r="F53" s="141"/>
      <c r="G53" s="34">
        <v>66852</v>
      </c>
      <c r="H53" s="28"/>
    </row>
    <row r="54" spans="1:8" ht="64.5" customHeight="1">
      <c r="A54" s="131"/>
      <c r="B54" s="142"/>
      <c r="C54" s="140" t="s">
        <v>474</v>
      </c>
      <c r="D54" s="141"/>
      <c r="E54" s="141"/>
      <c r="F54" s="141"/>
      <c r="G54" s="34"/>
      <c r="H54" s="28"/>
    </row>
    <row r="55" spans="1:8" s="36" customFormat="1" ht="24" customHeight="1">
      <c r="A55" s="135">
        <v>2350500000</v>
      </c>
      <c r="B55" s="147"/>
      <c r="C55" s="140" t="s">
        <v>495</v>
      </c>
      <c r="D55" s="148"/>
      <c r="E55" s="148"/>
      <c r="F55" s="148"/>
      <c r="G55" s="33">
        <f>G56</f>
        <v>22877</v>
      </c>
      <c r="H55" s="35"/>
    </row>
    <row r="56" spans="1:8" ht="37.5" customHeight="1">
      <c r="A56" s="131"/>
      <c r="B56" s="142"/>
      <c r="C56" s="140" t="s">
        <v>496</v>
      </c>
      <c r="D56" s="140"/>
      <c r="E56" s="140"/>
      <c r="F56" s="140"/>
      <c r="G56" s="34">
        <v>22877</v>
      </c>
      <c r="H56" s="28"/>
    </row>
    <row r="57" spans="1:8">
      <c r="A57" s="125" t="s">
        <v>420</v>
      </c>
      <c r="B57" s="125"/>
      <c r="C57" s="125"/>
      <c r="D57" s="125"/>
      <c r="E57" s="125"/>
      <c r="F57" s="125"/>
      <c r="G57" s="125"/>
      <c r="H57" s="28"/>
    </row>
    <row r="58" spans="1:8" ht="26.25" hidden="1" customHeight="1">
      <c r="A58" s="129">
        <v>41051000</v>
      </c>
      <c r="B58" s="129"/>
      <c r="C58" s="123" t="s">
        <v>382</v>
      </c>
      <c r="D58" s="123"/>
      <c r="E58" s="123"/>
      <c r="F58" s="123"/>
      <c r="G58" s="37">
        <f>G59</f>
        <v>0</v>
      </c>
      <c r="H58" s="28"/>
    </row>
    <row r="59" spans="1:8" ht="12.75" hidden="1" customHeight="1">
      <c r="A59" s="131">
        <v>2310000000</v>
      </c>
      <c r="B59" s="142"/>
      <c r="C59" s="140" t="s">
        <v>403</v>
      </c>
      <c r="D59" s="141"/>
      <c r="E59" s="141"/>
      <c r="F59" s="141"/>
      <c r="G59" s="38"/>
      <c r="H59" s="28"/>
    </row>
    <row r="60" spans="1:8" hidden="1">
      <c r="A60" s="129" t="s">
        <v>385</v>
      </c>
      <c r="B60" s="129"/>
      <c r="C60" s="123" t="s">
        <v>12</v>
      </c>
      <c r="D60" s="123"/>
      <c r="E60" s="123"/>
      <c r="F60" s="123"/>
      <c r="G60" s="37">
        <f>G63+G61</f>
        <v>0</v>
      </c>
      <c r="H60" s="28"/>
    </row>
    <row r="61" spans="1:8" hidden="1">
      <c r="A61" s="125">
        <v>2353100000</v>
      </c>
      <c r="B61" s="125"/>
      <c r="C61" s="130" t="s">
        <v>410</v>
      </c>
      <c r="D61" s="130"/>
      <c r="E61" s="130"/>
      <c r="F61" s="130"/>
      <c r="G61" s="38"/>
      <c r="H61" s="28"/>
    </row>
    <row r="62" spans="1:8" hidden="1">
      <c r="A62" s="131"/>
      <c r="B62" s="143"/>
      <c r="C62" s="144" t="s">
        <v>421</v>
      </c>
      <c r="D62" s="145"/>
      <c r="E62" s="145"/>
      <c r="F62" s="146"/>
      <c r="G62" s="38"/>
      <c r="H62" s="28"/>
    </row>
    <row r="63" spans="1:8" hidden="1">
      <c r="A63" s="125" t="s">
        <v>417</v>
      </c>
      <c r="B63" s="125"/>
      <c r="C63" s="130" t="s">
        <v>418</v>
      </c>
      <c r="D63" s="130"/>
      <c r="E63" s="130"/>
      <c r="F63" s="130"/>
      <c r="G63" s="38"/>
      <c r="H63" s="28"/>
    </row>
    <row r="64" spans="1:8" ht="63.75" hidden="1" customHeight="1">
      <c r="A64" s="131"/>
      <c r="B64" s="143"/>
      <c r="C64" s="144" t="s">
        <v>414</v>
      </c>
      <c r="D64" s="145"/>
      <c r="E64" s="145"/>
      <c r="F64" s="146"/>
      <c r="G64" s="38"/>
      <c r="H64" s="28"/>
    </row>
    <row r="65" spans="1:8" ht="15.75" hidden="1" customHeight="1">
      <c r="A65" s="131"/>
      <c r="B65" s="143"/>
      <c r="C65" s="144" t="s">
        <v>421</v>
      </c>
      <c r="D65" s="145"/>
      <c r="E65" s="145"/>
      <c r="F65" s="146"/>
      <c r="G65" s="38"/>
      <c r="H65" s="28"/>
    </row>
    <row r="66" spans="1:8">
      <c r="A66" s="125" t="s">
        <v>13</v>
      </c>
      <c r="B66" s="125"/>
      <c r="C66" s="123" t="s">
        <v>422</v>
      </c>
      <c r="D66" s="123"/>
      <c r="E66" s="123"/>
      <c r="F66" s="123"/>
      <c r="G66" s="39">
        <f>G67+G68</f>
        <v>45843233</v>
      </c>
      <c r="H66" s="28"/>
    </row>
    <row r="67" spans="1:8">
      <c r="A67" s="125" t="s">
        <v>13</v>
      </c>
      <c r="B67" s="125"/>
      <c r="C67" s="130" t="s">
        <v>423</v>
      </c>
      <c r="D67" s="130"/>
      <c r="E67" s="130"/>
      <c r="F67" s="130"/>
      <c r="G67" s="39">
        <f>G13+G17+G19+G23+G29+G25+G15+G27+G21+G20</f>
        <v>45843233</v>
      </c>
      <c r="H67" s="28"/>
    </row>
    <row r="68" spans="1:8">
      <c r="A68" s="125" t="s">
        <v>13</v>
      </c>
      <c r="B68" s="125"/>
      <c r="C68" s="130" t="s">
        <v>424</v>
      </c>
      <c r="D68" s="130"/>
      <c r="E68" s="130"/>
      <c r="F68" s="130"/>
      <c r="G68" s="39">
        <f>G60+G58</f>
        <v>0</v>
      </c>
      <c r="H68" s="28"/>
    </row>
    <row r="69" spans="1:8" ht="23.1" customHeight="1">
      <c r="A69" s="153" t="s">
        <v>425</v>
      </c>
      <c r="B69" s="153"/>
      <c r="C69" s="153"/>
      <c r="D69" s="153"/>
      <c r="E69" s="153"/>
      <c r="F69" s="153"/>
      <c r="G69" s="153"/>
      <c r="H69" s="28"/>
    </row>
    <row r="70" spans="1:8" ht="14.25" customHeight="1">
      <c r="A70" s="40"/>
      <c r="B70" s="40"/>
      <c r="C70" s="40"/>
      <c r="D70" s="40"/>
      <c r="E70" s="40"/>
      <c r="F70" s="40"/>
      <c r="G70" s="41" t="s">
        <v>2</v>
      </c>
      <c r="H70" s="28"/>
    </row>
    <row r="71" spans="1:8" ht="75.75" customHeight="1">
      <c r="A71" s="126" t="s">
        <v>426</v>
      </c>
      <c r="B71" s="126"/>
      <c r="C71" s="31" t="s">
        <v>427</v>
      </c>
      <c r="D71" s="126" t="s">
        <v>428</v>
      </c>
      <c r="E71" s="126"/>
      <c r="F71" s="126"/>
      <c r="G71" s="31" t="s">
        <v>238</v>
      </c>
      <c r="H71" s="28"/>
    </row>
    <row r="72" spans="1:8" ht="12" customHeight="1">
      <c r="A72" s="149" t="s">
        <v>5</v>
      </c>
      <c r="B72" s="149"/>
      <c r="C72" s="42" t="s">
        <v>6</v>
      </c>
      <c r="D72" s="149" t="s">
        <v>7</v>
      </c>
      <c r="E72" s="149"/>
      <c r="F72" s="149"/>
      <c r="G72" s="42" t="s">
        <v>8</v>
      </c>
      <c r="H72" s="28"/>
    </row>
    <row r="73" spans="1:8" ht="15.75" customHeight="1">
      <c r="A73" s="125" t="s">
        <v>429</v>
      </c>
      <c r="B73" s="125"/>
      <c r="C73" s="125"/>
      <c r="D73" s="125"/>
      <c r="E73" s="125"/>
      <c r="F73" s="125"/>
      <c r="G73" s="125"/>
      <c r="H73" s="28"/>
    </row>
    <row r="74" spans="1:8" ht="15.75" hidden="1" customHeight="1">
      <c r="A74" s="159">
        <v>3719770</v>
      </c>
      <c r="B74" s="160"/>
      <c r="C74" s="43">
        <v>9770</v>
      </c>
      <c r="D74" s="161" t="s">
        <v>12</v>
      </c>
      <c r="E74" s="162"/>
      <c r="F74" s="163"/>
      <c r="G74" s="44">
        <f>G75</f>
        <v>0</v>
      </c>
      <c r="H74" s="28"/>
    </row>
    <row r="75" spans="1:8" ht="25.5" hidden="1" customHeight="1">
      <c r="A75" s="150">
        <v>2154400000</v>
      </c>
      <c r="B75" s="143"/>
      <c r="C75" s="45"/>
      <c r="D75" s="144" t="s">
        <v>430</v>
      </c>
      <c r="E75" s="151"/>
      <c r="F75" s="152"/>
      <c r="G75" s="38"/>
      <c r="H75" s="28"/>
    </row>
    <row r="76" spans="1:8" ht="42" hidden="1" customHeight="1">
      <c r="A76" s="159">
        <v>3719800</v>
      </c>
      <c r="B76" s="160"/>
      <c r="C76" s="43">
        <v>9800</v>
      </c>
      <c r="D76" s="161" t="s">
        <v>16</v>
      </c>
      <c r="E76" s="162"/>
      <c r="F76" s="163"/>
      <c r="G76" s="37">
        <f>G81</f>
        <v>0</v>
      </c>
      <c r="H76" s="28"/>
    </row>
    <row r="77" spans="1:8" ht="31.5" hidden="1" customHeight="1">
      <c r="A77" s="154" t="s">
        <v>431</v>
      </c>
      <c r="B77" s="155"/>
      <c r="C77" s="155"/>
      <c r="D77" s="155"/>
      <c r="E77" s="155"/>
      <c r="F77" s="156"/>
      <c r="G77" s="46"/>
      <c r="H77" s="28"/>
    </row>
    <row r="78" spans="1:8" ht="42.75" hidden="1" customHeight="1">
      <c r="A78" s="154" t="s">
        <v>432</v>
      </c>
      <c r="B78" s="155"/>
      <c r="C78" s="155"/>
      <c r="D78" s="155"/>
      <c r="E78" s="155"/>
      <c r="F78" s="156"/>
      <c r="G78" s="46"/>
      <c r="H78" s="28"/>
    </row>
    <row r="79" spans="1:8" ht="69.75" hidden="1" customHeight="1">
      <c r="A79" s="154" t="s">
        <v>433</v>
      </c>
      <c r="B79" s="155"/>
      <c r="C79" s="155"/>
      <c r="D79" s="155"/>
      <c r="E79" s="155"/>
      <c r="F79" s="156"/>
      <c r="G79" s="46"/>
      <c r="H79" s="28"/>
    </row>
    <row r="80" spans="1:8" ht="28.5" hidden="1" customHeight="1">
      <c r="A80" s="154" t="s">
        <v>434</v>
      </c>
      <c r="B80" s="155"/>
      <c r="C80" s="155"/>
      <c r="D80" s="155"/>
      <c r="E80" s="155"/>
      <c r="F80" s="156"/>
      <c r="G80" s="38"/>
      <c r="H80" s="28"/>
    </row>
    <row r="81" spans="1:8" ht="32.25" customHeight="1">
      <c r="A81" s="157"/>
      <c r="B81" s="158"/>
      <c r="C81" s="45"/>
      <c r="D81" s="140"/>
      <c r="E81" s="166"/>
      <c r="F81" s="166"/>
      <c r="G81" s="38"/>
      <c r="H81" s="28"/>
    </row>
    <row r="82" spans="1:8" ht="11.25" customHeight="1">
      <c r="A82" s="125" t="s">
        <v>435</v>
      </c>
      <c r="B82" s="125"/>
      <c r="C82" s="125"/>
      <c r="D82" s="125"/>
      <c r="E82" s="125"/>
      <c r="F82" s="125"/>
      <c r="G82" s="125"/>
      <c r="H82" s="28"/>
    </row>
    <row r="83" spans="1:8" hidden="1">
      <c r="A83" s="167">
        <v>3719770</v>
      </c>
      <c r="B83" s="168"/>
      <c r="C83" s="43">
        <v>9770</v>
      </c>
      <c r="D83" s="169" t="s">
        <v>12</v>
      </c>
      <c r="E83" s="170"/>
      <c r="F83" s="170"/>
      <c r="G83" s="37">
        <f>G84</f>
        <v>0</v>
      </c>
      <c r="H83" s="28"/>
    </row>
    <row r="84" spans="1:8" ht="13.5" hidden="1">
      <c r="A84" s="164" t="s">
        <v>436</v>
      </c>
      <c r="B84" s="165"/>
      <c r="C84" s="165"/>
      <c r="D84" s="165"/>
      <c r="E84" s="165"/>
      <c r="F84" s="165"/>
      <c r="G84" s="38">
        <v>0</v>
      </c>
      <c r="H84" s="28"/>
    </row>
    <row r="85" spans="1:8" hidden="1">
      <c r="A85" s="157">
        <v>2310000000</v>
      </c>
      <c r="B85" s="158"/>
      <c r="C85" s="45"/>
      <c r="D85" s="140" t="s">
        <v>403</v>
      </c>
      <c r="E85" s="166"/>
      <c r="F85" s="166"/>
      <c r="G85" s="38">
        <f>G84</f>
        <v>0</v>
      </c>
      <c r="H85" s="28"/>
    </row>
    <row r="86" spans="1:8" ht="39" hidden="1" customHeight="1">
      <c r="A86" s="167">
        <v>3719800</v>
      </c>
      <c r="B86" s="168"/>
      <c r="C86" s="43">
        <v>9800</v>
      </c>
      <c r="D86" s="169" t="s">
        <v>16</v>
      </c>
      <c r="E86" s="170"/>
      <c r="F86" s="170"/>
      <c r="G86" s="37">
        <f>G87+G88+G89+G90</f>
        <v>0</v>
      </c>
      <c r="H86" s="28"/>
    </row>
    <row r="87" spans="1:8" ht="39" hidden="1" customHeight="1">
      <c r="A87" s="154" t="s">
        <v>437</v>
      </c>
      <c r="B87" s="155"/>
      <c r="C87" s="155"/>
      <c r="D87" s="155"/>
      <c r="E87" s="155"/>
      <c r="F87" s="156"/>
      <c r="G87" s="46"/>
      <c r="H87" s="28"/>
    </row>
    <row r="88" spans="1:8" ht="39" hidden="1" customHeight="1">
      <c r="A88" s="172" t="s">
        <v>438</v>
      </c>
      <c r="B88" s="173"/>
      <c r="C88" s="173"/>
      <c r="D88" s="173"/>
      <c r="E88" s="173"/>
      <c r="F88" s="174"/>
      <c r="G88" s="46"/>
      <c r="H88" s="28"/>
    </row>
    <row r="89" spans="1:8" ht="27.75" hidden="1" customHeight="1">
      <c r="A89" s="154" t="s">
        <v>431</v>
      </c>
      <c r="B89" s="155"/>
      <c r="C89" s="155"/>
      <c r="D89" s="155"/>
      <c r="E89" s="155"/>
      <c r="F89" s="156"/>
      <c r="G89" s="46"/>
      <c r="H89" s="28"/>
    </row>
    <row r="90" spans="1:8" ht="39" hidden="1" customHeight="1">
      <c r="A90" s="154" t="s">
        <v>439</v>
      </c>
      <c r="B90" s="155"/>
      <c r="C90" s="155"/>
      <c r="D90" s="155"/>
      <c r="E90" s="155"/>
      <c r="F90" s="156"/>
      <c r="G90" s="46"/>
      <c r="H90" s="28"/>
    </row>
    <row r="91" spans="1:8" hidden="1">
      <c r="A91" s="157">
        <v>9900000000</v>
      </c>
      <c r="B91" s="158"/>
      <c r="C91" s="45"/>
      <c r="D91" s="140" t="s">
        <v>401</v>
      </c>
      <c r="E91" s="166"/>
      <c r="F91" s="166"/>
      <c r="G91" s="38">
        <f>G86</f>
        <v>0</v>
      </c>
      <c r="H91" s="28"/>
    </row>
    <row r="92" spans="1:8" hidden="1">
      <c r="A92" s="159" t="s">
        <v>15</v>
      </c>
      <c r="B92" s="143"/>
      <c r="C92" s="43" t="s">
        <v>15</v>
      </c>
      <c r="D92" s="169" t="s">
        <v>440</v>
      </c>
      <c r="E92" s="170"/>
      <c r="F92" s="170"/>
      <c r="G92" s="37">
        <f>G93+G94</f>
        <v>0</v>
      </c>
      <c r="H92" s="28"/>
    </row>
    <row r="93" spans="1:8" hidden="1">
      <c r="A93" s="159" t="s">
        <v>15</v>
      </c>
      <c r="B93" s="143"/>
      <c r="C93" s="43" t="s">
        <v>15</v>
      </c>
      <c r="D93" s="169" t="s">
        <v>423</v>
      </c>
      <c r="E93" s="170"/>
      <c r="F93" s="170"/>
      <c r="G93" s="37">
        <f>G74+G76</f>
        <v>0</v>
      </c>
      <c r="H93" s="28"/>
    </row>
    <row r="94" spans="1:8" hidden="1">
      <c r="A94" s="159" t="s">
        <v>15</v>
      </c>
      <c r="B94" s="143"/>
      <c r="C94" s="43" t="s">
        <v>15</v>
      </c>
      <c r="D94" s="169" t="s">
        <v>424</v>
      </c>
      <c r="E94" s="170"/>
      <c r="F94" s="170"/>
      <c r="G94" s="37">
        <f>G83+G86</f>
        <v>0</v>
      </c>
      <c r="H94" s="28"/>
    </row>
    <row r="95" spans="1:8">
      <c r="A95" s="47"/>
      <c r="B95" s="48"/>
      <c r="C95" s="47"/>
      <c r="D95" s="49"/>
      <c r="E95" s="50"/>
      <c r="F95" s="50"/>
      <c r="G95" s="51"/>
      <c r="H95" s="28"/>
    </row>
    <row r="96" spans="1:8" ht="17.100000000000001" customHeight="1">
      <c r="A96" s="171"/>
      <c r="B96" s="171"/>
      <c r="C96" s="171"/>
      <c r="D96" s="171"/>
      <c r="E96" s="171"/>
      <c r="F96" s="171"/>
      <c r="G96" s="171"/>
      <c r="H96" s="28"/>
    </row>
    <row r="97" spans="1:8" ht="15.95" customHeight="1">
      <c r="A97" s="28"/>
      <c r="B97" s="175" t="s">
        <v>225</v>
      </c>
      <c r="C97" s="175"/>
      <c r="D97" s="175"/>
      <c r="E97" s="28"/>
      <c r="F97" s="175" t="s">
        <v>226</v>
      </c>
      <c r="G97" s="175"/>
      <c r="H97" s="28"/>
    </row>
  </sheetData>
  <mergeCells count="165">
    <mergeCell ref="A96:G96"/>
    <mergeCell ref="A83:B83"/>
    <mergeCell ref="D83:F83"/>
    <mergeCell ref="A82:G82"/>
    <mergeCell ref="A87:F87"/>
    <mergeCell ref="A88:F88"/>
    <mergeCell ref="B97:D97"/>
    <mergeCell ref="F97:G97"/>
    <mergeCell ref="A91:B91"/>
    <mergeCell ref="D91:F91"/>
    <mergeCell ref="A92:B92"/>
    <mergeCell ref="D92:F92"/>
    <mergeCell ref="A94:B94"/>
    <mergeCell ref="D94:F94"/>
    <mergeCell ref="A93:B93"/>
    <mergeCell ref="D93:F93"/>
    <mergeCell ref="A90:F90"/>
    <mergeCell ref="A77:F77"/>
    <mergeCell ref="A78:F78"/>
    <mergeCell ref="A80:F80"/>
    <mergeCell ref="A89:F89"/>
    <mergeCell ref="A81:B81"/>
    <mergeCell ref="A74:B74"/>
    <mergeCell ref="D74:F74"/>
    <mergeCell ref="A73:G73"/>
    <mergeCell ref="A84:F84"/>
    <mergeCell ref="A85:B85"/>
    <mergeCell ref="A76:B76"/>
    <mergeCell ref="D76:F76"/>
    <mergeCell ref="A79:F79"/>
    <mergeCell ref="D85:F85"/>
    <mergeCell ref="D81:F81"/>
    <mergeCell ref="A86:B86"/>
    <mergeCell ref="D86:F86"/>
    <mergeCell ref="A67:B67"/>
    <mergeCell ref="C67:F67"/>
    <mergeCell ref="D72:F72"/>
    <mergeCell ref="A75:B75"/>
    <mergeCell ref="D75:F75"/>
    <mergeCell ref="A72:B72"/>
    <mergeCell ref="C63:F63"/>
    <mergeCell ref="A64:B64"/>
    <mergeCell ref="C64:F64"/>
    <mergeCell ref="A63:B63"/>
    <mergeCell ref="C65:F65"/>
    <mergeCell ref="A66:B66"/>
    <mergeCell ref="C66:F66"/>
    <mergeCell ref="A65:B65"/>
    <mergeCell ref="A68:B68"/>
    <mergeCell ref="C68:F68"/>
    <mergeCell ref="A69:G69"/>
    <mergeCell ref="A71:B71"/>
    <mergeCell ref="D71:F71"/>
    <mergeCell ref="C53:F53"/>
    <mergeCell ref="A50:B50"/>
    <mergeCell ref="C50:F50"/>
    <mergeCell ref="A55:B55"/>
    <mergeCell ref="C55:F55"/>
    <mergeCell ref="A52:B52"/>
    <mergeCell ref="C52:F52"/>
    <mergeCell ref="A51:B51"/>
    <mergeCell ref="C51:F51"/>
    <mergeCell ref="A62:B62"/>
    <mergeCell ref="C62:F62"/>
    <mergeCell ref="A56:B56"/>
    <mergeCell ref="C56:F56"/>
    <mergeCell ref="A58:B58"/>
    <mergeCell ref="A49:B49"/>
    <mergeCell ref="C49:F49"/>
    <mergeCell ref="A46:B46"/>
    <mergeCell ref="C47:F47"/>
    <mergeCell ref="A48:B48"/>
    <mergeCell ref="C48:F48"/>
    <mergeCell ref="C46:F46"/>
    <mergeCell ref="A47:B47"/>
    <mergeCell ref="C58:F58"/>
    <mergeCell ref="A59:B59"/>
    <mergeCell ref="C59:F59"/>
    <mergeCell ref="C60:F60"/>
    <mergeCell ref="A61:B61"/>
    <mergeCell ref="A57:G57"/>
    <mergeCell ref="C61:F61"/>
    <mergeCell ref="A60:B60"/>
    <mergeCell ref="A53:B53"/>
    <mergeCell ref="A54:B54"/>
    <mergeCell ref="C54:F54"/>
    <mergeCell ref="A44:B44"/>
    <mergeCell ref="C44:F44"/>
    <mergeCell ref="A42:B42"/>
    <mergeCell ref="C42:F42"/>
    <mergeCell ref="A39:B39"/>
    <mergeCell ref="C39:F39"/>
    <mergeCell ref="A43:B43"/>
    <mergeCell ref="C43:F43"/>
    <mergeCell ref="A45:B45"/>
    <mergeCell ref="C45:F45"/>
    <mergeCell ref="A36:B36"/>
    <mergeCell ref="C36:F36"/>
    <mergeCell ref="A40:B40"/>
    <mergeCell ref="C40:F40"/>
    <mergeCell ref="A41:B41"/>
    <mergeCell ref="C41:F41"/>
    <mergeCell ref="A38:B38"/>
    <mergeCell ref="C37:F37"/>
    <mergeCell ref="A28:B28"/>
    <mergeCell ref="C28:F28"/>
    <mergeCell ref="A29:B29"/>
    <mergeCell ref="A34:B34"/>
    <mergeCell ref="C34:F34"/>
    <mergeCell ref="A30:B30"/>
    <mergeCell ref="C33:F33"/>
    <mergeCell ref="A32:B32"/>
    <mergeCell ref="C32:F32"/>
    <mergeCell ref="A37:B37"/>
    <mergeCell ref="A33:B33"/>
    <mergeCell ref="C30:F30"/>
    <mergeCell ref="A17:B17"/>
    <mergeCell ref="C17:F17"/>
    <mergeCell ref="A15:B15"/>
    <mergeCell ref="C15:F15"/>
    <mergeCell ref="A16:B16"/>
    <mergeCell ref="C16:F16"/>
    <mergeCell ref="C27:F27"/>
    <mergeCell ref="A22:B22"/>
    <mergeCell ref="C22:F22"/>
    <mergeCell ref="C23:F23"/>
    <mergeCell ref="A24:B24"/>
    <mergeCell ref="C24:F24"/>
    <mergeCell ref="A27:B27"/>
    <mergeCell ref="C25:F25"/>
    <mergeCell ref="A21:B21"/>
    <mergeCell ref="C21:F21"/>
    <mergeCell ref="A14:B14"/>
    <mergeCell ref="A10:B10"/>
    <mergeCell ref="C10:F10"/>
    <mergeCell ref="A11:B11"/>
    <mergeCell ref="C11:F11"/>
    <mergeCell ref="A12:G12"/>
    <mergeCell ref="A13:B13"/>
    <mergeCell ref="C14:F14"/>
    <mergeCell ref="C38:F38"/>
    <mergeCell ref="A26:B26"/>
    <mergeCell ref="C26:F26"/>
    <mergeCell ref="A31:B31"/>
    <mergeCell ref="C31:F31"/>
    <mergeCell ref="C29:F29"/>
    <mergeCell ref="A18:B18"/>
    <mergeCell ref="C18:F18"/>
    <mergeCell ref="A23:B23"/>
    <mergeCell ref="A19:B19"/>
    <mergeCell ref="C19:F19"/>
    <mergeCell ref="A35:B35"/>
    <mergeCell ref="C35:F35"/>
    <mergeCell ref="A20:B20"/>
    <mergeCell ref="C20:F20"/>
    <mergeCell ref="A25:B25"/>
    <mergeCell ref="A5:G5"/>
    <mergeCell ref="A6:G6"/>
    <mergeCell ref="D7:E7"/>
    <mergeCell ref="E1:G1"/>
    <mergeCell ref="E2:G2"/>
    <mergeCell ref="E3:G3"/>
    <mergeCell ref="E4:G4"/>
    <mergeCell ref="C13:F13"/>
    <mergeCell ref="A8:G8"/>
  </mergeCells>
  <phoneticPr fontId="0" type="noConversion"/>
  <pageMargins left="0.27777777777777779" right="0.27777777777777779" top="0.27777777777777779" bottom="0.27777777777777779" header="0.5" footer="0.5"/>
  <pageSetup paperSize="9" pageOrder="overThenDown" orientation="portrait"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127"/>
  <sheetViews>
    <sheetView tabSelected="1" topLeftCell="B75" zoomScale="130" zoomScaleNormal="130" workbookViewId="0">
      <selection activeCell="K22" sqref="K22"/>
    </sheetView>
  </sheetViews>
  <sheetFormatPr defaultRowHeight="12.75"/>
  <cols>
    <col min="1" max="1" width="8.85546875" hidden="1" customWidth="1"/>
    <col min="2" max="4" width="6.5703125" customWidth="1"/>
    <col min="5" max="5" width="17.5703125" customWidth="1"/>
    <col min="6" max="6" width="7.85546875" customWidth="1"/>
    <col min="7" max="7" width="32.85546875" customWidth="1"/>
    <col min="8" max="8" width="17" customWidth="1"/>
    <col min="9" max="9" width="8.5703125" customWidth="1"/>
    <col min="10" max="10" width="12.5703125" customWidth="1"/>
    <col min="11" max="11" width="12.85546875" customWidth="1"/>
    <col min="12" max="12" width="11" customWidth="1"/>
    <col min="13" max="13" width="10" bestFit="1" customWidth="1"/>
    <col min="14" max="15" width="8.85546875" hidden="1" customWidth="1"/>
  </cols>
  <sheetData>
    <row r="1" spans="1:14" ht="9" customHeight="1">
      <c r="A1" s="1"/>
      <c r="B1" s="1"/>
      <c r="C1" s="1"/>
      <c r="D1" s="1"/>
      <c r="E1" s="1"/>
      <c r="F1" s="1"/>
      <c r="G1" s="1"/>
      <c r="H1" s="1"/>
      <c r="I1" s="87" t="s">
        <v>395</v>
      </c>
      <c r="J1" s="87"/>
      <c r="K1" s="87"/>
      <c r="L1" s="87"/>
      <c r="M1" s="87"/>
      <c r="N1" s="1"/>
    </row>
    <row r="2" spans="1:14" ht="16.5" hidden="1" customHeight="1">
      <c r="A2" s="1"/>
      <c r="B2" s="1"/>
      <c r="C2" s="1"/>
      <c r="D2" s="1"/>
      <c r="E2" s="1"/>
      <c r="F2" s="1"/>
      <c r="G2" s="1"/>
      <c r="H2" s="1"/>
      <c r="I2" s="88" t="s">
        <v>481</v>
      </c>
      <c r="J2" s="88"/>
      <c r="K2" s="88"/>
      <c r="L2" s="88"/>
      <c r="M2" s="88"/>
      <c r="N2" s="1"/>
    </row>
    <row r="3" spans="1:14" ht="26.25" customHeight="1">
      <c r="A3" s="1"/>
      <c r="B3" s="1"/>
      <c r="C3" s="1"/>
      <c r="D3" s="1"/>
      <c r="E3" s="1"/>
      <c r="F3" s="1"/>
      <c r="G3" s="1"/>
      <c r="H3" s="1"/>
      <c r="I3" s="88" t="s">
        <v>550</v>
      </c>
      <c r="J3" s="88"/>
      <c r="K3" s="88"/>
      <c r="L3" s="88"/>
      <c r="M3" s="88"/>
      <c r="N3" s="1"/>
    </row>
    <row r="4" spans="1:14" ht="0.75" customHeight="1">
      <c r="A4" s="1"/>
      <c r="B4" s="1"/>
      <c r="C4" s="1"/>
      <c r="D4" s="1"/>
      <c r="E4" s="1"/>
      <c r="F4" s="1"/>
      <c r="G4" s="1"/>
      <c r="H4" s="1"/>
      <c r="I4" s="88" t="s">
        <v>441</v>
      </c>
      <c r="J4" s="88"/>
      <c r="K4" s="88"/>
      <c r="L4" s="88"/>
      <c r="M4" s="88"/>
      <c r="N4" s="1"/>
    </row>
    <row r="5" spans="1:14" ht="30.95" customHeight="1">
      <c r="A5" s="1"/>
      <c r="B5" s="86" t="s">
        <v>490</v>
      </c>
      <c r="C5" s="86"/>
      <c r="D5" s="86"/>
      <c r="E5" s="86"/>
      <c r="F5" s="86"/>
      <c r="G5" s="86"/>
      <c r="H5" s="86"/>
      <c r="I5" s="86"/>
      <c r="J5" s="86"/>
      <c r="K5" s="86"/>
      <c r="L5" s="86"/>
      <c r="M5" s="86"/>
      <c r="N5" s="1"/>
    </row>
    <row r="6" spans="1:14" ht="11.1" customHeight="1">
      <c r="A6" s="1"/>
      <c r="B6" s="90" t="s">
        <v>0</v>
      </c>
      <c r="C6" s="90"/>
      <c r="D6" s="90"/>
      <c r="E6" s="90"/>
      <c r="F6" s="1"/>
      <c r="G6" s="1"/>
      <c r="H6" s="1"/>
      <c r="I6" s="1"/>
      <c r="J6" s="1"/>
      <c r="K6" s="1"/>
      <c r="L6" s="1"/>
      <c r="M6" s="1"/>
      <c r="N6" s="1"/>
    </row>
    <row r="7" spans="1:14" ht="12" customHeight="1">
      <c r="A7" s="1"/>
      <c r="B7" s="91" t="s">
        <v>1</v>
      </c>
      <c r="C7" s="91"/>
      <c r="D7" s="91"/>
      <c r="E7" s="91"/>
      <c r="F7" s="1"/>
      <c r="G7" s="1"/>
      <c r="H7" s="1"/>
      <c r="I7" s="1"/>
      <c r="J7" s="1"/>
      <c r="K7" s="1"/>
      <c r="L7" s="1"/>
      <c r="M7" s="1"/>
      <c r="N7" s="1"/>
    </row>
    <row r="8" spans="1:14" ht="11.1" customHeight="1">
      <c r="A8" s="1"/>
      <c r="B8" s="1"/>
      <c r="C8" s="1"/>
      <c r="D8" s="1"/>
      <c r="E8" s="1"/>
      <c r="F8" s="1"/>
      <c r="G8" s="1"/>
      <c r="H8" s="1"/>
      <c r="I8" s="1"/>
      <c r="J8" s="1"/>
      <c r="K8" s="1"/>
      <c r="L8" s="1"/>
      <c r="M8" s="8"/>
      <c r="N8" s="1"/>
    </row>
    <row r="9" spans="1:14" ht="17.100000000000001" customHeight="1">
      <c r="A9" s="1"/>
      <c r="B9" s="110" t="s">
        <v>223</v>
      </c>
      <c r="C9" s="110" t="s">
        <v>222</v>
      </c>
      <c r="D9" s="110" t="s">
        <v>221</v>
      </c>
      <c r="E9" s="110" t="s">
        <v>220</v>
      </c>
      <c r="F9" s="110"/>
      <c r="G9" s="110" t="s">
        <v>442</v>
      </c>
      <c r="H9" s="110" t="s">
        <v>443</v>
      </c>
      <c r="I9" s="110"/>
      <c r="J9" s="109" t="s">
        <v>238</v>
      </c>
      <c r="K9" s="109" t="s">
        <v>219</v>
      </c>
      <c r="L9" s="109" t="s">
        <v>3</v>
      </c>
      <c r="M9" s="109"/>
      <c r="N9" s="1"/>
    </row>
    <row r="10" spans="1:14" ht="60.95" customHeight="1">
      <c r="A10" s="1"/>
      <c r="B10" s="110"/>
      <c r="C10" s="110"/>
      <c r="D10" s="110"/>
      <c r="E10" s="110"/>
      <c r="F10" s="110"/>
      <c r="G10" s="110"/>
      <c r="H10" s="110"/>
      <c r="I10" s="110"/>
      <c r="J10" s="109"/>
      <c r="K10" s="109"/>
      <c r="L10" s="9" t="s">
        <v>4</v>
      </c>
      <c r="M10" s="6" t="s">
        <v>217</v>
      </c>
      <c r="N10" s="1"/>
    </row>
    <row r="11" spans="1:14" ht="12" customHeight="1">
      <c r="A11" s="1"/>
      <c r="B11" s="6" t="s">
        <v>5</v>
      </c>
      <c r="C11" s="6" t="s">
        <v>6</v>
      </c>
      <c r="D11" s="6" t="s">
        <v>7</v>
      </c>
      <c r="E11" s="97" t="s">
        <v>8</v>
      </c>
      <c r="F11" s="97"/>
      <c r="G11" s="6" t="s">
        <v>9</v>
      </c>
      <c r="H11" s="97" t="s">
        <v>10</v>
      </c>
      <c r="I11" s="97"/>
      <c r="J11" s="6" t="s">
        <v>211</v>
      </c>
      <c r="K11" s="6" t="s">
        <v>210</v>
      </c>
      <c r="L11" s="6" t="s">
        <v>209</v>
      </c>
      <c r="M11" s="6" t="s">
        <v>208</v>
      </c>
      <c r="N11" s="1"/>
    </row>
    <row r="12" spans="1:14" ht="18" customHeight="1">
      <c r="A12" s="1"/>
      <c r="B12" s="5" t="s">
        <v>201</v>
      </c>
      <c r="C12" s="5" t="s">
        <v>11</v>
      </c>
      <c r="D12" s="3" t="s">
        <v>11</v>
      </c>
      <c r="E12" s="107" t="s">
        <v>199</v>
      </c>
      <c r="F12" s="107"/>
      <c r="G12" s="3" t="s">
        <v>11</v>
      </c>
      <c r="H12" s="176" t="s">
        <v>11</v>
      </c>
      <c r="I12" s="176"/>
      <c r="J12" s="2">
        <f>K12+L12</f>
        <v>24441521</v>
      </c>
      <c r="K12" s="2">
        <f>K13</f>
        <v>23456121</v>
      </c>
      <c r="L12" s="2">
        <f>L13</f>
        <v>985400</v>
      </c>
      <c r="M12" s="2">
        <f>M13</f>
        <v>1346801</v>
      </c>
      <c r="N12" s="1"/>
    </row>
    <row r="13" spans="1:14" ht="18" customHeight="1">
      <c r="A13" s="1"/>
      <c r="B13" s="5" t="s">
        <v>200</v>
      </c>
      <c r="C13" s="5" t="s">
        <v>11</v>
      </c>
      <c r="D13" s="3" t="s">
        <v>11</v>
      </c>
      <c r="E13" s="107" t="s">
        <v>199</v>
      </c>
      <c r="F13" s="107"/>
      <c r="G13" s="3" t="s">
        <v>11</v>
      </c>
      <c r="H13" s="176" t="s">
        <v>11</v>
      </c>
      <c r="I13" s="176"/>
      <c r="J13" s="2">
        <f t="shared" ref="J13:J89" si="0">K13+L13</f>
        <v>24441521</v>
      </c>
      <c r="K13" s="2">
        <f>K17+K22+K42+K52+K62+K14</f>
        <v>23456121</v>
      </c>
      <c r="L13" s="2">
        <f>L17+L22+L42+L52+L62+L14</f>
        <v>985400</v>
      </c>
      <c r="M13" s="2">
        <f>M17+M22+M42+M52+M62+M14</f>
        <v>1346801</v>
      </c>
      <c r="N13" s="1"/>
    </row>
    <row r="14" spans="1:14" ht="18" hidden="1" customHeight="1">
      <c r="A14" s="1"/>
      <c r="B14" s="5" t="s">
        <v>11</v>
      </c>
      <c r="C14" s="55" t="s">
        <v>35</v>
      </c>
      <c r="D14" s="56" t="s">
        <v>11</v>
      </c>
      <c r="E14" s="107" t="s">
        <v>34</v>
      </c>
      <c r="F14" s="107"/>
      <c r="G14" s="3" t="s">
        <v>11</v>
      </c>
      <c r="H14" s="176" t="s">
        <v>11</v>
      </c>
      <c r="I14" s="176"/>
      <c r="J14" s="2">
        <f>K14+L14</f>
        <v>0</v>
      </c>
      <c r="K14" s="2">
        <f>K15</f>
        <v>0</v>
      </c>
      <c r="L14" s="2">
        <f>L15</f>
        <v>0</v>
      </c>
      <c r="M14" s="2">
        <f>M15</f>
        <v>386801</v>
      </c>
      <c r="N14" s="1"/>
    </row>
    <row r="15" spans="1:14" ht="25.5" hidden="1" customHeight="1">
      <c r="A15" s="1"/>
      <c r="B15" s="19" t="s">
        <v>198</v>
      </c>
      <c r="C15" s="19" t="s">
        <v>32</v>
      </c>
      <c r="D15" s="19" t="s">
        <v>193</v>
      </c>
      <c r="E15" s="108" t="s">
        <v>30</v>
      </c>
      <c r="F15" s="108"/>
      <c r="G15" s="3" t="s">
        <v>11</v>
      </c>
      <c r="H15" s="176" t="s">
        <v>11</v>
      </c>
      <c r="I15" s="176"/>
      <c r="J15" s="2">
        <f>K15+L15</f>
        <v>0</v>
      </c>
      <c r="K15" s="10"/>
      <c r="L15" s="10">
        <v>0</v>
      </c>
      <c r="M15" s="10">
        <f>'Додаток 3'!M16</f>
        <v>386801</v>
      </c>
      <c r="N15" s="1"/>
    </row>
    <row r="16" spans="1:14" ht="32.25" hidden="1" customHeight="1">
      <c r="A16" s="1"/>
      <c r="B16" s="3" t="s">
        <v>11</v>
      </c>
      <c r="C16" s="3" t="s">
        <v>11</v>
      </c>
      <c r="D16" s="3" t="s">
        <v>11</v>
      </c>
      <c r="E16" s="176" t="s">
        <v>11</v>
      </c>
      <c r="F16" s="176"/>
      <c r="G16" s="57" t="s">
        <v>475</v>
      </c>
      <c r="H16" s="177" t="s">
        <v>484</v>
      </c>
      <c r="I16" s="177"/>
      <c r="J16" s="2">
        <f>K16+L16</f>
        <v>0</v>
      </c>
      <c r="K16" s="10">
        <f>K15</f>
        <v>0</v>
      </c>
      <c r="L16" s="10">
        <f>L15</f>
        <v>0</v>
      </c>
      <c r="M16" s="10">
        <f>M15</f>
        <v>386801</v>
      </c>
      <c r="N16" s="1"/>
    </row>
    <row r="17" spans="1:14" ht="14.1" customHeight="1">
      <c r="A17" s="1"/>
      <c r="B17" s="5" t="s">
        <v>11</v>
      </c>
      <c r="C17" s="5" t="s">
        <v>197</v>
      </c>
      <c r="D17" s="3" t="s">
        <v>11</v>
      </c>
      <c r="E17" s="107" t="s">
        <v>196</v>
      </c>
      <c r="F17" s="107"/>
      <c r="G17" s="58" t="s">
        <v>11</v>
      </c>
      <c r="H17" s="178" t="s">
        <v>11</v>
      </c>
      <c r="I17" s="178"/>
      <c r="J17" s="2">
        <f t="shared" si="0"/>
        <v>7126200</v>
      </c>
      <c r="K17" s="2">
        <f>K18+K20</f>
        <v>7126200</v>
      </c>
      <c r="L17" s="2">
        <f>L18+L20</f>
        <v>0</v>
      </c>
      <c r="M17" s="2">
        <f>M18+M20</f>
        <v>0</v>
      </c>
      <c r="N17" s="1"/>
    </row>
    <row r="18" spans="1:14" ht="18" customHeight="1">
      <c r="A18" s="1"/>
      <c r="B18" s="4" t="s">
        <v>195</v>
      </c>
      <c r="C18" s="4" t="s">
        <v>194</v>
      </c>
      <c r="D18" s="4" t="s">
        <v>193</v>
      </c>
      <c r="E18" s="108" t="s">
        <v>192</v>
      </c>
      <c r="F18" s="108"/>
      <c r="G18" s="58" t="s">
        <v>11</v>
      </c>
      <c r="H18" s="178" t="s">
        <v>11</v>
      </c>
      <c r="I18" s="178"/>
      <c r="J18" s="2">
        <f t="shared" si="0"/>
        <v>4938400</v>
      </c>
      <c r="K18" s="10">
        <f>'Додаток 3'!G19</f>
        <v>4938400</v>
      </c>
      <c r="L18" s="10">
        <f>'Додаток 3'!L19</f>
        <v>0</v>
      </c>
      <c r="M18" s="10">
        <f>'Додаток 3'!M19</f>
        <v>0</v>
      </c>
      <c r="N18" s="1"/>
    </row>
    <row r="19" spans="1:14" ht="33">
      <c r="A19" s="1"/>
      <c r="B19" s="3" t="s">
        <v>11</v>
      </c>
      <c r="C19" s="3" t="s">
        <v>11</v>
      </c>
      <c r="D19" s="3" t="s">
        <v>11</v>
      </c>
      <c r="E19" s="176" t="s">
        <v>11</v>
      </c>
      <c r="F19" s="176"/>
      <c r="G19" s="57" t="s">
        <v>491</v>
      </c>
      <c r="H19" s="177" t="s">
        <v>497</v>
      </c>
      <c r="I19" s="177"/>
      <c r="J19" s="2">
        <f t="shared" si="0"/>
        <v>4938400</v>
      </c>
      <c r="K19" s="10">
        <f>K18</f>
        <v>4938400</v>
      </c>
      <c r="L19" s="10">
        <f>L18</f>
        <v>0</v>
      </c>
      <c r="M19" s="10">
        <f>M18</f>
        <v>0</v>
      </c>
      <c r="N19" s="1"/>
    </row>
    <row r="20" spans="1:14" ht="26.1" customHeight="1">
      <c r="A20" s="1"/>
      <c r="B20" s="4" t="s">
        <v>191</v>
      </c>
      <c r="C20" s="4" t="s">
        <v>190</v>
      </c>
      <c r="D20" s="4" t="s">
        <v>189</v>
      </c>
      <c r="E20" s="108" t="s">
        <v>188</v>
      </c>
      <c r="F20" s="108"/>
      <c r="G20" s="58" t="s">
        <v>11</v>
      </c>
      <c r="H20" s="178" t="s">
        <v>11</v>
      </c>
      <c r="I20" s="178"/>
      <c r="J20" s="2">
        <f t="shared" si="0"/>
        <v>2187800</v>
      </c>
      <c r="K20" s="10">
        <f>'Додаток 3'!G20</f>
        <v>2187800</v>
      </c>
      <c r="L20" s="10">
        <f>'Додаток 3'!L20</f>
        <v>0</v>
      </c>
      <c r="M20" s="10">
        <f>'Додаток 3'!M20</f>
        <v>0</v>
      </c>
      <c r="N20" s="1"/>
    </row>
    <row r="21" spans="1:14" ht="42" customHeight="1">
      <c r="A21" s="1"/>
      <c r="B21" s="3" t="s">
        <v>11</v>
      </c>
      <c r="C21" s="3" t="s">
        <v>11</v>
      </c>
      <c r="D21" s="3" t="s">
        <v>11</v>
      </c>
      <c r="E21" s="176" t="s">
        <v>11</v>
      </c>
      <c r="F21" s="176"/>
      <c r="G21" s="57" t="s">
        <v>492</v>
      </c>
      <c r="H21" s="177" t="s">
        <v>498</v>
      </c>
      <c r="I21" s="177"/>
      <c r="J21" s="2">
        <f t="shared" si="0"/>
        <v>2187800</v>
      </c>
      <c r="K21" s="10">
        <f>K20</f>
        <v>2187800</v>
      </c>
      <c r="L21" s="10">
        <f>L20</f>
        <v>0</v>
      </c>
      <c r="M21" s="10">
        <f>M20</f>
        <v>0</v>
      </c>
      <c r="N21" s="1"/>
    </row>
    <row r="22" spans="1:14" ht="18" customHeight="1">
      <c r="A22" s="1"/>
      <c r="B22" s="5" t="s">
        <v>11</v>
      </c>
      <c r="C22" s="5" t="s">
        <v>83</v>
      </c>
      <c r="D22" s="3" t="s">
        <v>11</v>
      </c>
      <c r="E22" s="107" t="s">
        <v>82</v>
      </c>
      <c r="F22" s="107"/>
      <c r="G22" s="58" t="s">
        <v>11</v>
      </c>
      <c r="H22" s="178" t="s">
        <v>11</v>
      </c>
      <c r="I22" s="178"/>
      <c r="J22" s="2">
        <f t="shared" si="0"/>
        <v>3274073</v>
      </c>
      <c r="K22" s="2">
        <f>K23+K25+K27+K29+K31+K33+K35+K37+K39</f>
        <v>3274073</v>
      </c>
      <c r="L22" s="2">
        <f>L23+L25+L27+L29+L31+L33+L35+L37+L39</f>
        <v>0</v>
      </c>
      <c r="M22" s="2">
        <f>M23+M25+M27+M29+M31+M33+M35+M37+M39</f>
        <v>0</v>
      </c>
      <c r="N22" s="1"/>
    </row>
    <row r="23" spans="1:14" ht="18" customHeight="1">
      <c r="A23" s="1"/>
      <c r="B23" s="4" t="s">
        <v>187</v>
      </c>
      <c r="C23" s="4" t="s">
        <v>186</v>
      </c>
      <c r="D23" s="4" t="s">
        <v>79</v>
      </c>
      <c r="E23" s="108" t="s">
        <v>185</v>
      </c>
      <c r="F23" s="108"/>
      <c r="G23" s="58" t="s">
        <v>11</v>
      </c>
      <c r="H23" s="178" t="s">
        <v>11</v>
      </c>
      <c r="I23" s="178"/>
      <c r="J23" s="2">
        <f t="shared" si="0"/>
        <v>10000</v>
      </c>
      <c r="K23" s="10">
        <f>'Додаток 3'!G22</f>
        <v>10000</v>
      </c>
      <c r="L23" s="10">
        <f>'Додаток 3'!L22</f>
        <v>0</v>
      </c>
      <c r="M23" s="10">
        <f>'Додаток 3'!M22</f>
        <v>0</v>
      </c>
      <c r="N23" s="1"/>
    </row>
    <row r="24" spans="1:14" ht="14.1" customHeight="1">
      <c r="A24" s="1"/>
      <c r="B24" s="3" t="s">
        <v>11</v>
      </c>
      <c r="C24" s="3" t="s">
        <v>11</v>
      </c>
      <c r="D24" s="3" t="s">
        <v>11</v>
      </c>
      <c r="E24" s="176" t="s">
        <v>11</v>
      </c>
      <c r="F24" s="176"/>
      <c r="G24" s="57" t="s">
        <v>444</v>
      </c>
      <c r="H24" s="177" t="s">
        <v>445</v>
      </c>
      <c r="I24" s="177"/>
      <c r="J24" s="2">
        <f t="shared" si="0"/>
        <v>10000</v>
      </c>
      <c r="K24" s="10">
        <f>K23</f>
        <v>10000</v>
      </c>
      <c r="L24" s="10">
        <f>L23</f>
        <v>0</v>
      </c>
      <c r="M24" s="10">
        <f>M23</f>
        <v>0</v>
      </c>
      <c r="N24" s="1"/>
    </row>
    <row r="25" spans="1:14" ht="26.1" customHeight="1">
      <c r="A25" s="1"/>
      <c r="B25" s="4" t="s">
        <v>184</v>
      </c>
      <c r="C25" s="4" t="s">
        <v>183</v>
      </c>
      <c r="D25" s="4" t="s">
        <v>79</v>
      </c>
      <c r="E25" s="108" t="s">
        <v>182</v>
      </c>
      <c r="F25" s="108"/>
      <c r="G25" s="58" t="s">
        <v>11</v>
      </c>
      <c r="H25" s="178" t="s">
        <v>11</v>
      </c>
      <c r="I25" s="178"/>
      <c r="J25" s="2">
        <f t="shared" si="0"/>
        <v>1270344</v>
      </c>
      <c r="K25" s="10">
        <f>'Додаток 3'!G23</f>
        <v>1270344</v>
      </c>
      <c r="L25" s="10">
        <f>'Додаток 3'!L23</f>
        <v>0</v>
      </c>
      <c r="M25" s="10">
        <f>'Додаток 3'!M23</f>
        <v>0</v>
      </c>
      <c r="N25" s="1"/>
    </row>
    <row r="26" spans="1:14" ht="41.25">
      <c r="A26" s="1"/>
      <c r="B26" s="3" t="s">
        <v>11</v>
      </c>
      <c r="C26" s="3" t="s">
        <v>11</v>
      </c>
      <c r="D26" s="3" t="s">
        <v>11</v>
      </c>
      <c r="E26" s="176" t="s">
        <v>11</v>
      </c>
      <c r="F26" s="176"/>
      <c r="G26" s="57" t="s">
        <v>482</v>
      </c>
      <c r="H26" s="177" t="s">
        <v>485</v>
      </c>
      <c r="I26" s="177"/>
      <c r="J26" s="2">
        <f t="shared" si="0"/>
        <v>1270344</v>
      </c>
      <c r="K26" s="10">
        <f>K25</f>
        <v>1270344</v>
      </c>
      <c r="L26" s="10">
        <f>L25</f>
        <v>0</v>
      </c>
      <c r="M26" s="10">
        <f>M25</f>
        <v>0</v>
      </c>
      <c r="N26" s="1"/>
    </row>
    <row r="27" spans="1:14" ht="26.1" customHeight="1">
      <c r="A27" s="1"/>
      <c r="B27" s="4" t="s">
        <v>181</v>
      </c>
      <c r="C27" s="4" t="s">
        <v>180</v>
      </c>
      <c r="D27" s="4" t="s">
        <v>79</v>
      </c>
      <c r="E27" s="108" t="s">
        <v>179</v>
      </c>
      <c r="F27" s="108"/>
      <c r="G27" s="58" t="s">
        <v>11</v>
      </c>
      <c r="H27" s="178" t="s">
        <v>11</v>
      </c>
      <c r="I27" s="178"/>
      <c r="J27" s="2">
        <f t="shared" si="0"/>
        <v>425397</v>
      </c>
      <c r="K27" s="10">
        <f>'Додаток 3'!G24</f>
        <v>425397</v>
      </c>
      <c r="L27" s="10">
        <f>'Додаток 3'!L24</f>
        <v>0</v>
      </c>
      <c r="M27" s="10">
        <f>'Додаток 3'!M24</f>
        <v>0</v>
      </c>
      <c r="N27" s="1"/>
    </row>
    <row r="28" spans="1:14" ht="14.1" customHeight="1">
      <c r="A28" s="1"/>
      <c r="B28" s="3" t="s">
        <v>11</v>
      </c>
      <c r="C28" s="3" t="s">
        <v>11</v>
      </c>
      <c r="D28" s="3" t="s">
        <v>11</v>
      </c>
      <c r="E28" s="176" t="s">
        <v>11</v>
      </c>
      <c r="F28" s="176"/>
      <c r="G28" s="57" t="s">
        <v>444</v>
      </c>
      <c r="H28" s="177" t="s">
        <v>445</v>
      </c>
      <c r="I28" s="177"/>
      <c r="J28" s="2">
        <f t="shared" si="0"/>
        <v>425397</v>
      </c>
      <c r="K28" s="10">
        <f>K27</f>
        <v>425397</v>
      </c>
      <c r="L28" s="10">
        <f>L27</f>
        <v>0</v>
      </c>
      <c r="M28" s="10">
        <f>M27</f>
        <v>0</v>
      </c>
      <c r="N28" s="1"/>
    </row>
    <row r="29" spans="1:14" ht="18" customHeight="1">
      <c r="A29" s="1"/>
      <c r="B29" s="4" t="s">
        <v>178</v>
      </c>
      <c r="C29" s="4" t="s">
        <v>177</v>
      </c>
      <c r="D29" s="4" t="s">
        <v>176</v>
      </c>
      <c r="E29" s="108" t="s">
        <v>175</v>
      </c>
      <c r="F29" s="108"/>
      <c r="G29" s="58" t="s">
        <v>11</v>
      </c>
      <c r="H29" s="178" t="s">
        <v>11</v>
      </c>
      <c r="I29" s="178"/>
      <c r="J29" s="2">
        <f t="shared" si="0"/>
        <v>9873</v>
      </c>
      <c r="K29" s="10">
        <f>'Додаток 3'!G25</f>
        <v>9873</v>
      </c>
      <c r="L29" s="10">
        <f>'Додаток 3'!L25</f>
        <v>0</v>
      </c>
      <c r="M29" s="10">
        <f>'Додаток 3'!M25</f>
        <v>0</v>
      </c>
      <c r="N29" s="1"/>
    </row>
    <row r="30" spans="1:14" ht="13.5" customHeight="1">
      <c r="A30" s="1"/>
      <c r="B30" s="3" t="s">
        <v>11</v>
      </c>
      <c r="C30" s="3" t="s">
        <v>11</v>
      </c>
      <c r="D30" s="3" t="s">
        <v>11</v>
      </c>
      <c r="E30" s="176" t="s">
        <v>11</v>
      </c>
      <c r="F30" s="176"/>
      <c r="G30" s="57" t="s">
        <v>444</v>
      </c>
      <c r="H30" s="177" t="s">
        <v>445</v>
      </c>
      <c r="I30" s="177"/>
      <c r="J30" s="2">
        <f t="shared" si="0"/>
        <v>9873</v>
      </c>
      <c r="K30" s="10">
        <f>K29</f>
        <v>9873</v>
      </c>
      <c r="L30" s="10">
        <f>L29</f>
        <v>0</v>
      </c>
      <c r="M30" s="10">
        <f>M29</f>
        <v>0</v>
      </c>
      <c r="N30" s="1"/>
    </row>
    <row r="31" spans="1:14" ht="49.5" hidden="1" customHeight="1">
      <c r="A31" s="1"/>
      <c r="B31" s="4" t="s">
        <v>174</v>
      </c>
      <c r="C31" s="4" t="s">
        <v>173</v>
      </c>
      <c r="D31" s="4" t="s">
        <v>111</v>
      </c>
      <c r="E31" s="108" t="s">
        <v>172</v>
      </c>
      <c r="F31" s="108"/>
      <c r="G31" s="58" t="s">
        <v>11</v>
      </c>
      <c r="H31" s="178" t="s">
        <v>11</v>
      </c>
      <c r="I31" s="178"/>
      <c r="J31" s="2">
        <f t="shared" si="0"/>
        <v>245720</v>
      </c>
      <c r="K31" s="10">
        <f>'Додаток 3'!G26</f>
        <v>245720</v>
      </c>
      <c r="L31" s="10">
        <f>'Додаток 3'!L26</f>
        <v>0</v>
      </c>
      <c r="M31" s="10">
        <f>'Додаток 3'!M26</f>
        <v>0</v>
      </c>
      <c r="N31" s="1"/>
    </row>
    <row r="32" spans="1:14" ht="13.5" hidden="1" customHeight="1">
      <c r="A32" s="1"/>
      <c r="B32" s="3" t="s">
        <v>11</v>
      </c>
      <c r="C32" s="3" t="s">
        <v>11</v>
      </c>
      <c r="D32" s="3" t="s">
        <v>11</v>
      </c>
      <c r="E32" s="176" t="s">
        <v>11</v>
      </c>
      <c r="F32" s="176"/>
      <c r="G32" s="57" t="s">
        <v>444</v>
      </c>
      <c r="H32" s="177" t="s">
        <v>445</v>
      </c>
      <c r="I32" s="177"/>
      <c r="J32" s="2">
        <f t="shared" si="0"/>
        <v>245720</v>
      </c>
      <c r="K32" s="10">
        <f>K31</f>
        <v>245720</v>
      </c>
      <c r="L32" s="10">
        <f>L31</f>
        <v>0</v>
      </c>
      <c r="M32" s="10">
        <f>M31</f>
        <v>0</v>
      </c>
      <c r="N32" s="1"/>
    </row>
    <row r="33" spans="1:14" ht="33.950000000000003" customHeight="1">
      <c r="A33" s="1"/>
      <c r="B33" s="4" t="s">
        <v>171</v>
      </c>
      <c r="C33" s="4" t="s">
        <v>170</v>
      </c>
      <c r="D33" s="4" t="s">
        <v>111</v>
      </c>
      <c r="E33" s="108" t="s">
        <v>169</v>
      </c>
      <c r="F33" s="108"/>
      <c r="G33" s="58" t="s">
        <v>11</v>
      </c>
      <c r="H33" s="178" t="s">
        <v>11</v>
      </c>
      <c r="I33" s="178"/>
      <c r="J33" s="2">
        <f t="shared" si="0"/>
        <v>11739</v>
      </c>
      <c r="K33" s="10">
        <f>'Додаток 3'!G27</f>
        <v>11739</v>
      </c>
      <c r="L33" s="10">
        <f>'Додаток 3'!L27</f>
        <v>0</v>
      </c>
      <c r="M33" s="10">
        <f>'Додаток 3'!M27</f>
        <v>0</v>
      </c>
      <c r="N33" s="1"/>
    </row>
    <row r="34" spans="1:14" ht="14.1" customHeight="1">
      <c r="A34" s="1"/>
      <c r="B34" s="3" t="s">
        <v>11</v>
      </c>
      <c r="C34" s="3" t="s">
        <v>11</v>
      </c>
      <c r="D34" s="3" t="s">
        <v>11</v>
      </c>
      <c r="E34" s="176" t="s">
        <v>11</v>
      </c>
      <c r="F34" s="176"/>
      <c r="G34" s="57" t="s">
        <v>444</v>
      </c>
      <c r="H34" s="177" t="s">
        <v>445</v>
      </c>
      <c r="I34" s="177"/>
      <c r="J34" s="2">
        <f t="shared" si="0"/>
        <v>11739</v>
      </c>
      <c r="K34" s="10">
        <f>K33</f>
        <v>11739</v>
      </c>
      <c r="L34" s="10">
        <f>L33</f>
        <v>0</v>
      </c>
      <c r="M34" s="10">
        <f>M33</f>
        <v>0</v>
      </c>
      <c r="N34" s="1"/>
    </row>
    <row r="35" spans="1:14" ht="21.75" customHeight="1">
      <c r="A35" s="1"/>
      <c r="B35" s="4" t="s">
        <v>168</v>
      </c>
      <c r="C35" s="4" t="s">
        <v>167</v>
      </c>
      <c r="D35" s="4" t="s">
        <v>166</v>
      </c>
      <c r="E35" s="108" t="s">
        <v>165</v>
      </c>
      <c r="F35" s="108"/>
      <c r="G35" s="58" t="s">
        <v>11</v>
      </c>
      <c r="H35" s="178" t="s">
        <v>11</v>
      </c>
      <c r="I35" s="178"/>
      <c r="J35" s="2">
        <f t="shared" si="0"/>
        <v>10000</v>
      </c>
      <c r="K35" s="10">
        <f>'Додаток 3'!G28</f>
        <v>10000</v>
      </c>
      <c r="L35" s="10">
        <f>'Додаток 3'!L28</f>
        <v>0</v>
      </c>
      <c r="M35" s="10">
        <f>'Додаток 3'!M28</f>
        <v>0</v>
      </c>
      <c r="N35" s="1"/>
    </row>
    <row r="36" spans="1:14" ht="21" customHeight="1">
      <c r="A36" s="1"/>
      <c r="B36" s="3" t="s">
        <v>11</v>
      </c>
      <c r="C36" s="3" t="s">
        <v>11</v>
      </c>
      <c r="D36" s="3" t="s">
        <v>11</v>
      </c>
      <c r="E36" s="176" t="s">
        <v>11</v>
      </c>
      <c r="F36" s="176"/>
      <c r="G36" s="57" t="s">
        <v>444</v>
      </c>
      <c r="H36" s="177" t="s">
        <v>445</v>
      </c>
      <c r="I36" s="177"/>
      <c r="J36" s="2">
        <f t="shared" si="0"/>
        <v>10000</v>
      </c>
      <c r="K36" s="10">
        <f>K35</f>
        <v>10000</v>
      </c>
      <c r="L36" s="10">
        <f>L35</f>
        <v>0</v>
      </c>
      <c r="M36" s="10">
        <f>M35</f>
        <v>0</v>
      </c>
      <c r="N36" s="1"/>
    </row>
    <row r="37" spans="1:14" ht="33.950000000000003" customHeight="1">
      <c r="A37" s="1"/>
      <c r="B37" s="4" t="s">
        <v>164</v>
      </c>
      <c r="C37" s="4" t="s">
        <v>80</v>
      </c>
      <c r="D37" s="4" t="s">
        <v>79</v>
      </c>
      <c r="E37" s="108" t="s">
        <v>78</v>
      </c>
      <c r="F37" s="108"/>
      <c r="G37" s="58" t="s">
        <v>11</v>
      </c>
      <c r="H37" s="178" t="s">
        <v>11</v>
      </c>
      <c r="I37" s="178"/>
      <c r="J37" s="2">
        <f t="shared" si="0"/>
        <v>57000</v>
      </c>
      <c r="K37" s="10">
        <f>'Додаток 3'!G29</f>
        <v>57000</v>
      </c>
      <c r="L37" s="10">
        <f>'Додаток 3'!L29</f>
        <v>0</v>
      </c>
      <c r="M37" s="10">
        <f>'Додаток 3'!M29</f>
        <v>0</v>
      </c>
      <c r="N37" s="1"/>
    </row>
    <row r="38" spans="1:14" ht="26.1" customHeight="1">
      <c r="A38" s="1"/>
      <c r="B38" s="3" t="s">
        <v>11</v>
      </c>
      <c r="C38" s="3" t="s">
        <v>11</v>
      </c>
      <c r="D38" s="3" t="s">
        <v>11</v>
      </c>
      <c r="E38" s="176" t="s">
        <v>11</v>
      </c>
      <c r="F38" s="176"/>
      <c r="G38" s="57" t="s">
        <v>499</v>
      </c>
      <c r="H38" s="177" t="s">
        <v>500</v>
      </c>
      <c r="I38" s="177"/>
      <c r="J38" s="2">
        <f t="shared" si="0"/>
        <v>57000</v>
      </c>
      <c r="K38" s="10">
        <f>K37</f>
        <v>57000</v>
      </c>
      <c r="L38" s="10">
        <f>L37</f>
        <v>0</v>
      </c>
      <c r="M38" s="10">
        <f>M37</f>
        <v>0</v>
      </c>
      <c r="N38" s="1"/>
    </row>
    <row r="39" spans="1:14" ht="18" customHeight="1">
      <c r="A39" s="1"/>
      <c r="B39" s="4" t="s">
        <v>163</v>
      </c>
      <c r="C39" s="4" t="s">
        <v>162</v>
      </c>
      <c r="D39" s="4" t="s">
        <v>161</v>
      </c>
      <c r="E39" s="108" t="s">
        <v>160</v>
      </c>
      <c r="F39" s="108"/>
      <c r="G39" s="58" t="s">
        <v>11</v>
      </c>
      <c r="H39" s="178" t="s">
        <v>11</v>
      </c>
      <c r="I39" s="178"/>
      <c r="J39" s="2">
        <f t="shared" si="0"/>
        <v>1234000</v>
      </c>
      <c r="K39" s="10">
        <f>'Додаток 3'!G32</f>
        <v>1234000</v>
      </c>
      <c r="L39" s="10">
        <f>'Додаток 3'!L32</f>
        <v>0</v>
      </c>
      <c r="M39" s="10">
        <f>'Додаток 3'!M32</f>
        <v>0</v>
      </c>
      <c r="N39" s="1"/>
    </row>
    <row r="40" spans="1:14" ht="13.5" customHeight="1">
      <c r="A40" s="1"/>
      <c r="B40" s="3" t="s">
        <v>11</v>
      </c>
      <c r="C40" s="3" t="s">
        <v>11</v>
      </c>
      <c r="D40" s="3" t="s">
        <v>11</v>
      </c>
      <c r="E40" s="176" t="s">
        <v>11</v>
      </c>
      <c r="F40" s="176"/>
      <c r="G40" s="57" t="s">
        <v>444</v>
      </c>
      <c r="H40" s="177" t="s">
        <v>445</v>
      </c>
      <c r="I40" s="177"/>
      <c r="J40" s="2">
        <f t="shared" si="0"/>
        <v>346500</v>
      </c>
      <c r="K40" s="10">
        <v>346500</v>
      </c>
      <c r="L40" s="10">
        <f>L39</f>
        <v>0</v>
      </c>
      <c r="M40" s="10">
        <f>M39</f>
        <v>0</v>
      </c>
      <c r="N40" s="1"/>
    </row>
    <row r="41" spans="1:14" ht="39" customHeight="1">
      <c r="A41" s="1"/>
      <c r="B41" s="3" t="s">
        <v>11</v>
      </c>
      <c r="C41" s="3" t="s">
        <v>11</v>
      </c>
      <c r="D41" s="3" t="s">
        <v>11</v>
      </c>
      <c r="E41" s="176" t="s">
        <v>11</v>
      </c>
      <c r="F41" s="176"/>
      <c r="G41" s="59" t="s">
        <v>448</v>
      </c>
      <c r="H41" s="179" t="s">
        <v>449</v>
      </c>
      <c r="I41" s="179"/>
      <c r="J41" s="2">
        <f t="shared" si="0"/>
        <v>631000</v>
      </c>
      <c r="K41" s="10">
        <v>631000</v>
      </c>
      <c r="L41" s="10">
        <f>L40</f>
        <v>0</v>
      </c>
      <c r="M41" s="10">
        <f>M40</f>
        <v>0</v>
      </c>
      <c r="N41" s="1"/>
    </row>
    <row r="42" spans="1:14" ht="18" customHeight="1">
      <c r="A42" s="1"/>
      <c r="B42" s="5" t="s">
        <v>11</v>
      </c>
      <c r="C42" s="5" t="s">
        <v>159</v>
      </c>
      <c r="D42" s="3" t="s">
        <v>11</v>
      </c>
      <c r="E42" s="107" t="s">
        <v>158</v>
      </c>
      <c r="F42" s="107"/>
      <c r="G42" s="58" t="s">
        <v>11</v>
      </c>
      <c r="H42" s="178" t="s">
        <v>11</v>
      </c>
      <c r="I42" s="178"/>
      <c r="J42" s="2">
        <f t="shared" si="0"/>
        <v>12407483</v>
      </c>
      <c r="K42" s="2">
        <f>K43+K45+K47+K49</f>
        <v>12407483</v>
      </c>
      <c r="L42" s="2">
        <f>L43+L45+L47+L49</f>
        <v>0</v>
      </c>
      <c r="M42" s="2">
        <f>M43+M45+M47+M49</f>
        <v>0</v>
      </c>
      <c r="N42" s="1"/>
    </row>
    <row r="43" spans="1:14" ht="18" customHeight="1">
      <c r="A43" s="1"/>
      <c r="B43" s="4" t="s">
        <v>157</v>
      </c>
      <c r="C43" s="4" t="s">
        <v>156</v>
      </c>
      <c r="D43" s="4" t="s">
        <v>146</v>
      </c>
      <c r="E43" s="108" t="s">
        <v>155</v>
      </c>
      <c r="F43" s="108"/>
      <c r="G43" s="58" t="s">
        <v>11</v>
      </c>
      <c r="H43" s="178" t="s">
        <v>11</v>
      </c>
      <c r="I43" s="178"/>
      <c r="J43" s="2">
        <f t="shared" si="0"/>
        <v>4420000</v>
      </c>
      <c r="K43" s="10">
        <f>'Додаток 3'!G34</f>
        <v>4420000</v>
      </c>
      <c r="L43" s="10">
        <f>'Додаток 3'!L34</f>
        <v>0</v>
      </c>
      <c r="M43" s="10">
        <f>'Додаток 3'!M34</f>
        <v>0</v>
      </c>
      <c r="N43" s="1"/>
    </row>
    <row r="44" spans="1:14" ht="18" customHeight="1">
      <c r="A44" s="1"/>
      <c r="B44" s="3" t="s">
        <v>11</v>
      </c>
      <c r="C44" s="3" t="s">
        <v>11</v>
      </c>
      <c r="D44" s="3" t="s">
        <v>11</v>
      </c>
      <c r="E44" s="176" t="s">
        <v>11</v>
      </c>
      <c r="F44" s="176"/>
      <c r="G44" s="57" t="s">
        <v>450</v>
      </c>
      <c r="H44" s="177" t="s">
        <v>451</v>
      </c>
      <c r="I44" s="177"/>
      <c r="J44" s="2">
        <f t="shared" si="0"/>
        <v>4420000</v>
      </c>
      <c r="K44" s="10">
        <f>K43</f>
        <v>4420000</v>
      </c>
      <c r="L44" s="10">
        <f>L43</f>
        <v>0</v>
      </c>
      <c r="M44" s="10">
        <f>M43</f>
        <v>0</v>
      </c>
      <c r="N44" s="1"/>
    </row>
    <row r="45" spans="1:14" ht="18" customHeight="1">
      <c r="A45" s="1"/>
      <c r="B45" s="4" t="s">
        <v>154</v>
      </c>
      <c r="C45" s="4" t="s">
        <v>153</v>
      </c>
      <c r="D45" s="4" t="s">
        <v>146</v>
      </c>
      <c r="E45" s="108" t="s">
        <v>152</v>
      </c>
      <c r="F45" s="108"/>
      <c r="G45" s="58" t="s">
        <v>11</v>
      </c>
      <c r="H45" s="178" t="s">
        <v>11</v>
      </c>
      <c r="I45" s="178"/>
      <c r="J45" s="2">
        <f t="shared" si="0"/>
        <v>582000</v>
      </c>
      <c r="K45" s="10">
        <f>'Додаток 3'!G35</f>
        <v>582000</v>
      </c>
      <c r="L45" s="10">
        <f>'Додаток 3'!L35</f>
        <v>0</v>
      </c>
      <c r="M45" s="10">
        <f>'Додаток 3'!M35</f>
        <v>0</v>
      </c>
      <c r="N45" s="1"/>
    </row>
    <row r="46" spans="1:14" ht="18" customHeight="1">
      <c r="A46" s="1"/>
      <c r="B46" s="3" t="s">
        <v>11</v>
      </c>
      <c r="C46" s="3" t="s">
        <v>11</v>
      </c>
      <c r="D46" s="3" t="s">
        <v>11</v>
      </c>
      <c r="E46" s="176" t="s">
        <v>11</v>
      </c>
      <c r="F46" s="176"/>
      <c r="G46" s="57" t="s">
        <v>452</v>
      </c>
      <c r="H46" s="177" t="s">
        <v>453</v>
      </c>
      <c r="I46" s="177"/>
      <c r="J46" s="2">
        <f t="shared" si="0"/>
        <v>582000</v>
      </c>
      <c r="K46" s="10">
        <f>K45</f>
        <v>582000</v>
      </c>
      <c r="L46" s="10">
        <f>L45</f>
        <v>0</v>
      </c>
      <c r="M46" s="10">
        <f>M45</f>
        <v>0</v>
      </c>
      <c r="N46" s="1"/>
    </row>
    <row r="47" spans="1:14" ht="18" customHeight="1">
      <c r="A47" s="1"/>
      <c r="B47" s="4" t="s">
        <v>151</v>
      </c>
      <c r="C47" s="4" t="s">
        <v>150</v>
      </c>
      <c r="D47" s="4" t="s">
        <v>146</v>
      </c>
      <c r="E47" s="108" t="s">
        <v>149</v>
      </c>
      <c r="F47" s="108"/>
      <c r="G47" s="58" t="s">
        <v>11</v>
      </c>
      <c r="H47" s="178" t="s">
        <v>11</v>
      </c>
      <c r="I47" s="178"/>
      <c r="J47" s="2">
        <f t="shared" si="0"/>
        <v>1220000</v>
      </c>
      <c r="K47" s="10">
        <f>'Додаток 3'!G36</f>
        <v>1220000</v>
      </c>
      <c r="L47" s="10">
        <f>'Додаток 3'!L36</f>
        <v>0</v>
      </c>
      <c r="M47" s="10">
        <f>'Додаток 3'!M36</f>
        <v>0</v>
      </c>
      <c r="N47" s="1"/>
    </row>
    <row r="48" spans="1:14" ht="18" customHeight="1">
      <c r="A48" s="1"/>
      <c r="B48" s="3" t="s">
        <v>11</v>
      </c>
      <c r="C48" s="3" t="s">
        <v>11</v>
      </c>
      <c r="D48" s="3" t="s">
        <v>11</v>
      </c>
      <c r="E48" s="176" t="s">
        <v>11</v>
      </c>
      <c r="F48" s="176"/>
      <c r="G48" s="57" t="s">
        <v>493</v>
      </c>
      <c r="H48" s="177" t="s">
        <v>501</v>
      </c>
      <c r="I48" s="177"/>
      <c r="J48" s="2">
        <f t="shared" si="0"/>
        <v>1220000</v>
      </c>
      <c r="K48" s="10">
        <f>K47</f>
        <v>1220000</v>
      </c>
      <c r="L48" s="10">
        <f>L47</f>
        <v>0</v>
      </c>
      <c r="M48" s="10">
        <f>M47</f>
        <v>0</v>
      </c>
      <c r="N48" s="1"/>
    </row>
    <row r="49" spans="1:14" ht="14.1" customHeight="1">
      <c r="A49" s="1"/>
      <c r="B49" s="4" t="s">
        <v>148</v>
      </c>
      <c r="C49" s="4" t="s">
        <v>147</v>
      </c>
      <c r="D49" s="4" t="s">
        <v>146</v>
      </c>
      <c r="E49" s="108" t="s">
        <v>145</v>
      </c>
      <c r="F49" s="108"/>
      <c r="G49" s="58" t="s">
        <v>11</v>
      </c>
      <c r="H49" s="178" t="s">
        <v>11</v>
      </c>
      <c r="I49" s="178"/>
      <c r="J49" s="2">
        <f t="shared" si="0"/>
        <v>6185483</v>
      </c>
      <c r="K49" s="10">
        <f>'Додаток 3'!G37</f>
        <v>6185483</v>
      </c>
      <c r="L49" s="10">
        <f>'Додаток 3'!L37</f>
        <v>0</v>
      </c>
      <c r="M49" s="10">
        <f>'Додаток 3'!M37</f>
        <v>0</v>
      </c>
      <c r="N49" s="1"/>
    </row>
    <row r="50" spans="1:14" ht="18" customHeight="1">
      <c r="A50" s="1"/>
      <c r="B50" s="3" t="s">
        <v>11</v>
      </c>
      <c r="C50" s="3" t="s">
        <v>11</v>
      </c>
      <c r="D50" s="3" t="s">
        <v>11</v>
      </c>
      <c r="E50" s="176" t="s">
        <v>11</v>
      </c>
      <c r="F50" s="176"/>
      <c r="G50" s="57" t="s">
        <v>452</v>
      </c>
      <c r="H50" s="177" t="s">
        <v>453</v>
      </c>
      <c r="I50" s="177"/>
      <c r="J50" s="2">
        <f t="shared" si="0"/>
        <v>5185500</v>
      </c>
      <c r="K50" s="10">
        <v>5185500</v>
      </c>
      <c r="L50" s="10">
        <f>L49</f>
        <v>0</v>
      </c>
      <c r="M50" s="10">
        <f>M49</f>
        <v>0</v>
      </c>
      <c r="N50" s="1"/>
    </row>
    <row r="51" spans="1:14" ht="21.75" customHeight="1">
      <c r="A51" s="1"/>
      <c r="B51" s="63"/>
      <c r="C51" s="63"/>
      <c r="D51" s="63"/>
      <c r="E51" s="180"/>
      <c r="F51" s="181"/>
      <c r="G51" s="64" t="s">
        <v>511</v>
      </c>
      <c r="H51" s="177" t="s">
        <v>512</v>
      </c>
      <c r="I51" s="177"/>
      <c r="J51" s="2">
        <v>900000</v>
      </c>
      <c r="K51" s="10">
        <v>900000</v>
      </c>
      <c r="L51" s="10">
        <v>0</v>
      </c>
      <c r="M51" s="10">
        <v>0</v>
      </c>
      <c r="N51" s="1"/>
    </row>
    <row r="52" spans="1:14" ht="14.1" customHeight="1">
      <c r="A52" s="1"/>
      <c r="B52" s="5" t="s">
        <v>11</v>
      </c>
      <c r="C52" s="5" t="s">
        <v>77</v>
      </c>
      <c r="D52" s="3" t="s">
        <v>11</v>
      </c>
      <c r="E52" s="107" t="s">
        <v>76</v>
      </c>
      <c r="F52" s="107"/>
      <c r="G52" s="58" t="s">
        <v>11</v>
      </c>
      <c r="H52" s="178" t="s">
        <v>11</v>
      </c>
      <c r="I52" s="178"/>
      <c r="J52" s="2">
        <f t="shared" si="0"/>
        <v>352505</v>
      </c>
      <c r="K52" s="2">
        <f>K53+K55+K57</f>
        <v>352505</v>
      </c>
      <c r="L52" s="2">
        <f>L53+L55+L57</f>
        <v>0</v>
      </c>
      <c r="M52" s="2">
        <f>M53+M55+M57</f>
        <v>0</v>
      </c>
      <c r="N52" s="1"/>
    </row>
    <row r="53" spans="1:14" ht="0.75" customHeight="1">
      <c r="A53" s="1"/>
      <c r="B53" s="4" t="s">
        <v>144</v>
      </c>
      <c r="C53" s="4" t="s">
        <v>143</v>
      </c>
      <c r="D53" s="4" t="s">
        <v>142</v>
      </c>
      <c r="E53" s="108" t="s">
        <v>141</v>
      </c>
      <c r="F53" s="108"/>
      <c r="G53" s="58" t="s">
        <v>11</v>
      </c>
      <c r="H53" s="178" t="s">
        <v>11</v>
      </c>
      <c r="I53" s="178"/>
      <c r="J53" s="2">
        <f t="shared" si="0"/>
        <v>0</v>
      </c>
      <c r="K53" s="10">
        <f>'Додаток 3'!G39</f>
        <v>0</v>
      </c>
      <c r="L53" s="10">
        <f>'Додаток 3'!L39</f>
        <v>0</v>
      </c>
      <c r="M53" s="10">
        <f>'Додаток 3'!M39</f>
        <v>0</v>
      </c>
      <c r="N53" s="1"/>
    </row>
    <row r="54" spans="1:14" ht="18" hidden="1" customHeight="1">
      <c r="A54" s="1"/>
      <c r="B54" s="3" t="s">
        <v>11</v>
      </c>
      <c r="C54" s="3" t="s">
        <v>11</v>
      </c>
      <c r="D54" s="3" t="s">
        <v>11</v>
      </c>
      <c r="E54" s="176" t="s">
        <v>11</v>
      </c>
      <c r="F54" s="176"/>
      <c r="G54" s="57" t="s">
        <v>472</v>
      </c>
      <c r="H54" s="177" t="s">
        <v>471</v>
      </c>
      <c r="I54" s="177"/>
      <c r="J54" s="2">
        <f t="shared" si="0"/>
        <v>0</v>
      </c>
      <c r="K54" s="10">
        <f>K53</f>
        <v>0</v>
      </c>
      <c r="L54" s="10">
        <f>L53</f>
        <v>0</v>
      </c>
      <c r="M54" s="10">
        <f>M53</f>
        <v>0</v>
      </c>
      <c r="N54" s="1"/>
    </row>
    <row r="55" spans="1:14" ht="19.5" hidden="1" customHeight="1">
      <c r="A55" s="1"/>
      <c r="B55" s="4" t="s">
        <v>139</v>
      </c>
      <c r="C55" s="4" t="s">
        <v>138</v>
      </c>
      <c r="D55" s="4" t="s">
        <v>137</v>
      </c>
      <c r="E55" s="108" t="s">
        <v>136</v>
      </c>
      <c r="F55" s="108"/>
      <c r="G55" s="58" t="s">
        <v>11</v>
      </c>
      <c r="H55" s="178" t="s">
        <v>11</v>
      </c>
      <c r="I55" s="178"/>
      <c r="J55" s="2">
        <f t="shared" si="0"/>
        <v>0</v>
      </c>
      <c r="K55" s="10">
        <f>'Додаток 3'!G41</f>
        <v>0</v>
      </c>
      <c r="L55" s="10">
        <f>'Додаток 3'!L41</f>
        <v>0</v>
      </c>
      <c r="M55" s="10">
        <f>'Додаток 3'!M41</f>
        <v>0</v>
      </c>
      <c r="N55" s="1"/>
    </row>
    <row r="56" spans="1:14" ht="18.75" hidden="1" customHeight="1">
      <c r="A56" s="1"/>
      <c r="B56" s="3" t="s">
        <v>11</v>
      </c>
      <c r="C56" s="3" t="s">
        <v>11</v>
      </c>
      <c r="D56" s="3" t="s">
        <v>11</v>
      </c>
      <c r="E56" s="176" t="s">
        <v>11</v>
      </c>
      <c r="F56" s="176"/>
      <c r="G56" s="57" t="s">
        <v>472</v>
      </c>
      <c r="H56" s="177" t="s">
        <v>471</v>
      </c>
      <c r="I56" s="177"/>
      <c r="J56" s="2">
        <f t="shared" si="0"/>
        <v>0</v>
      </c>
      <c r="K56" s="10">
        <f>K55</f>
        <v>0</v>
      </c>
      <c r="L56" s="10">
        <f>L55</f>
        <v>0</v>
      </c>
      <c r="M56" s="10">
        <f>M55</f>
        <v>0</v>
      </c>
      <c r="N56" s="1"/>
    </row>
    <row r="57" spans="1:14" ht="18" customHeight="1">
      <c r="A57" s="1"/>
      <c r="B57" s="4" t="s">
        <v>135</v>
      </c>
      <c r="C57" s="4" t="s">
        <v>134</v>
      </c>
      <c r="D57" s="4" t="s">
        <v>73</v>
      </c>
      <c r="E57" s="108" t="s">
        <v>133</v>
      </c>
      <c r="F57" s="108"/>
      <c r="G57" s="58" t="s">
        <v>11</v>
      </c>
      <c r="H57" s="178" t="s">
        <v>11</v>
      </c>
      <c r="I57" s="178"/>
      <c r="J57" s="2">
        <f t="shared" si="0"/>
        <v>352505</v>
      </c>
      <c r="K57" s="10">
        <f>'Додаток 3'!G43</f>
        <v>352505</v>
      </c>
      <c r="L57" s="10">
        <f>'Додаток 3'!L43</f>
        <v>0</v>
      </c>
      <c r="M57" s="10">
        <f>'Додаток 3'!M43</f>
        <v>0</v>
      </c>
      <c r="N57" s="1"/>
    </row>
    <row r="58" spans="1:14" ht="18" hidden="1" customHeight="1">
      <c r="A58" s="1"/>
      <c r="B58" s="3" t="s">
        <v>11</v>
      </c>
      <c r="C58" s="3" t="s">
        <v>11</v>
      </c>
      <c r="D58" s="3" t="s">
        <v>11</v>
      </c>
      <c r="E58" s="176" t="s">
        <v>11</v>
      </c>
      <c r="F58" s="176"/>
      <c r="G58" s="57" t="s">
        <v>472</v>
      </c>
      <c r="H58" s="177" t="s">
        <v>471</v>
      </c>
      <c r="I58" s="177"/>
      <c r="J58" s="2">
        <f t="shared" si="0"/>
        <v>0</v>
      </c>
      <c r="K58" s="10">
        <v>0</v>
      </c>
      <c r="L58" s="10">
        <v>0</v>
      </c>
      <c r="M58" s="10">
        <v>0</v>
      </c>
      <c r="N58" s="1"/>
    </row>
    <row r="59" spans="1:14" ht="26.1" customHeight="1">
      <c r="A59" s="1"/>
      <c r="B59" s="3" t="s">
        <v>11</v>
      </c>
      <c r="C59" s="3" t="s">
        <v>11</v>
      </c>
      <c r="D59" s="3" t="s">
        <v>11</v>
      </c>
      <c r="E59" s="176" t="s">
        <v>11</v>
      </c>
      <c r="F59" s="176"/>
      <c r="G59" s="57" t="s">
        <v>502</v>
      </c>
      <c r="H59" s="177" t="s">
        <v>503</v>
      </c>
      <c r="I59" s="177"/>
      <c r="J59" s="2">
        <f t="shared" si="0"/>
        <v>313015</v>
      </c>
      <c r="K59" s="10">
        <v>313015</v>
      </c>
      <c r="L59" s="10">
        <v>0</v>
      </c>
      <c r="M59" s="10">
        <v>0</v>
      </c>
      <c r="N59" s="1"/>
    </row>
    <row r="60" spans="1:14" ht="16.5" customHeight="1">
      <c r="A60" s="1"/>
      <c r="B60" s="3" t="s">
        <v>11</v>
      </c>
      <c r="C60" s="3" t="s">
        <v>11</v>
      </c>
      <c r="D60" s="3" t="s">
        <v>11</v>
      </c>
      <c r="E60" s="176" t="s">
        <v>11</v>
      </c>
      <c r="F60" s="176"/>
      <c r="G60" s="64" t="s">
        <v>493</v>
      </c>
      <c r="H60" s="177" t="s">
        <v>501</v>
      </c>
      <c r="I60" s="177"/>
      <c r="J60" s="2">
        <f t="shared" si="0"/>
        <v>30000</v>
      </c>
      <c r="K60" s="10">
        <v>30000</v>
      </c>
      <c r="L60" s="10">
        <v>0</v>
      </c>
      <c r="M60" s="10">
        <v>0</v>
      </c>
      <c r="N60" s="1"/>
    </row>
    <row r="61" spans="1:14" ht="13.5" hidden="1" customHeight="1">
      <c r="A61" s="1"/>
      <c r="B61" s="3" t="s">
        <v>11</v>
      </c>
      <c r="C61" s="3" t="s">
        <v>11</v>
      </c>
      <c r="D61" s="3" t="s">
        <v>11</v>
      </c>
      <c r="E61" s="176" t="s">
        <v>11</v>
      </c>
      <c r="F61" s="176"/>
      <c r="G61" s="57" t="s">
        <v>454</v>
      </c>
      <c r="H61" s="177" t="s">
        <v>455</v>
      </c>
      <c r="I61" s="177"/>
      <c r="J61" s="2">
        <f t="shared" si="0"/>
        <v>0</v>
      </c>
      <c r="K61" s="10">
        <v>0</v>
      </c>
      <c r="L61" s="10">
        <v>0</v>
      </c>
      <c r="M61" s="10">
        <v>0</v>
      </c>
      <c r="N61" s="1"/>
    </row>
    <row r="62" spans="1:14" ht="13.5" customHeight="1">
      <c r="A62" s="1"/>
      <c r="B62" s="5" t="s">
        <v>11</v>
      </c>
      <c r="C62" s="5" t="s">
        <v>29</v>
      </c>
      <c r="D62" s="3" t="s">
        <v>11</v>
      </c>
      <c r="E62" s="107" t="s">
        <v>28</v>
      </c>
      <c r="F62" s="107"/>
      <c r="G62" s="58" t="s">
        <v>11</v>
      </c>
      <c r="H62" s="178" t="s">
        <v>11</v>
      </c>
      <c r="I62" s="178"/>
      <c r="J62" s="2">
        <f t="shared" si="0"/>
        <v>1281260</v>
      </c>
      <c r="K62" s="2">
        <f>K63+K65+K72+K70+K68</f>
        <v>295860</v>
      </c>
      <c r="L62" s="2">
        <f>L63+L65+L72+L70+L68</f>
        <v>985400</v>
      </c>
      <c r="M62" s="2">
        <f>M63+M65+M72+M70+M68</f>
        <v>960000</v>
      </c>
      <c r="N62" s="1"/>
    </row>
    <row r="63" spans="1:14" ht="0.75" customHeight="1">
      <c r="A63" s="1"/>
      <c r="B63" s="4" t="s">
        <v>132</v>
      </c>
      <c r="C63" s="4" t="s">
        <v>131</v>
      </c>
      <c r="D63" s="4" t="s">
        <v>130</v>
      </c>
      <c r="E63" s="108" t="s">
        <v>129</v>
      </c>
      <c r="F63" s="108"/>
      <c r="G63" s="58" t="s">
        <v>11</v>
      </c>
      <c r="H63" s="178" t="s">
        <v>11</v>
      </c>
      <c r="I63" s="178"/>
      <c r="J63" s="2">
        <f t="shared" si="0"/>
        <v>0</v>
      </c>
      <c r="K63" s="10">
        <f>'Додаток 3'!G46</f>
        <v>0</v>
      </c>
      <c r="L63" s="10">
        <f>'Додаток 3'!L46</f>
        <v>0</v>
      </c>
      <c r="M63" s="10">
        <f>'Додаток 3'!M46</f>
        <v>0</v>
      </c>
      <c r="N63" s="1"/>
    </row>
    <row r="64" spans="1:14" ht="18" hidden="1" customHeight="1">
      <c r="A64" s="1"/>
      <c r="B64" s="3" t="s">
        <v>11</v>
      </c>
      <c r="C64" s="3" t="s">
        <v>11</v>
      </c>
      <c r="D64" s="3" t="s">
        <v>11</v>
      </c>
      <c r="E64" s="176" t="s">
        <v>11</v>
      </c>
      <c r="F64" s="176"/>
      <c r="G64" s="57" t="s">
        <v>456</v>
      </c>
      <c r="H64" s="178"/>
      <c r="I64" s="178"/>
      <c r="J64" s="2">
        <f t="shared" si="0"/>
        <v>0</v>
      </c>
      <c r="K64" s="10">
        <f>K63</f>
        <v>0</v>
      </c>
      <c r="L64" s="10">
        <f>L63</f>
        <v>0</v>
      </c>
      <c r="M64" s="10">
        <f>M63</f>
        <v>0</v>
      </c>
      <c r="N64" s="1"/>
    </row>
    <row r="65" spans="1:15" ht="14.1" customHeight="1">
      <c r="A65" s="1"/>
      <c r="B65" s="4" t="s">
        <v>128</v>
      </c>
      <c r="C65" s="4" t="s">
        <v>127</v>
      </c>
      <c r="D65" s="4" t="s">
        <v>126</v>
      </c>
      <c r="E65" s="108" t="s">
        <v>125</v>
      </c>
      <c r="F65" s="108"/>
      <c r="G65" s="58" t="s">
        <v>11</v>
      </c>
      <c r="H65" s="178" t="s">
        <v>11</v>
      </c>
      <c r="I65" s="178"/>
      <c r="J65" s="2">
        <f t="shared" si="0"/>
        <v>1175860</v>
      </c>
      <c r="K65" s="10">
        <f>'Додаток 3'!G48</f>
        <v>215860</v>
      </c>
      <c r="L65" s="10">
        <f>'Додаток 3'!L48</f>
        <v>960000</v>
      </c>
      <c r="M65" s="10">
        <f>'Додаток 3'!M48</f>
        <v>960000</v>
      </c>
      <c r="N65" s="1"/>
    </row>
    <row r="66" spans="1:15" ht="26.25" customHeight="1">
      <c r="A66" s="1"/>
      <c r="B66" s="3" t="s">
        <v>11</v>
      </c>
      <c r="C66" s="3" t="s">
        <v>11</v>
      </c>
      <c r="D66" s="3" t="s">
        <v>11</v>
      </c>
      <c r="E66" s="176" t="s">
        <v>11</v>
      </c>
      <c r="F66" s="176"/>
      <c r="G66" s="57" t="s">
        <v>483</v>
      </c>
      <c r="H66" s="177" t="s">
        <v>486</v>
      </c>
      <c r="I66" s="177"/>
      <c r="J66" s="2">
        <f t="shared" si="0"/>
        <v>200000</v>
      </c>
      <c r="K66" s="10">
        <v>200000</v>
      </c>
      <c r="L66" s="10">
        <v>0</v>
      </c>
      <c r="M66" s="10">
        <v>0</v>
      </c>
      <c r="N66" s="1"/>
    </row>
    <row r="67" spans="1:15" ht="57.75" hidden="1" customHeight="1">
      <c r="A67" s="1"/>
      <c r="B67" s="3" t="s">
        <v>11</v>
      </c>
      <c r="C67" s="3" t="s">
        <v>11</v>
      </c>
      <c r="D67" s="3" t="s">
        <v>11</v>
      </c>
      <c r="E67" s="176" t="s">
        <v>11</v>
      </c>
      <c r="F67" s="176"/>
      <c r="G67" s="57" t="s">
        <v>473</v>
      </c>
      <c r="H67" s="177" t="s">
        <v>471</v>
      </c>
      <c r="I67" s="177"/>
      <c r="J67" s="2">
        <f t="shared" si="0"/>
        <v>0</v>
      </c>
      <c r="K67" s="10">
        <v>0</v>
      </c>
      <c r="L67" s="10">
        <v>0</v>
      </c>
      <c r="M67" s="10">
        <v>0</v>
      </c>
      <c r="N67" s="1"/>
    </row>
    <row r="68" spans="1:15" ht="16.5" customHeight="1">
      <c r="A68" s="1"/>
      <c r="B68" s="19" t="s">
        <v>124</v>
      </c>
      <c r="C68" s="4">
        <v>8311</v>
      </c>
      <c r="D68" s="19" t="s">
        <v>122</v>
      </c>
      <c r="E68" s="108" t="s">
        <v>121</v>
      </c>
      <c r="F68" s="108"/>
      <c r="G68" s="58" t="s">
        <v>11</v>
      </c>
      <c r="H68" s="178" t="s">
        <v>11</v>
      </c>
      <c r="I68" s="178"/>
      <c r="J68" s="2">
        <f>K68+L68</f>
        <v>25400</v>
      </c>
      <c r="K68" s="10">
        <f>'Додаток 3'!G49</f>
        <v>0</v>
      </c>
      <c r="L68" s="10">
        <f>'Додаток 3'!L49</f>
        <v>25400</v>
      </c>
      <c r="M68" s="10">
        <f>'Додаток 3'!M49</f>
        <v>0</v>
      </c>
      <c r="N68" s="1"/>
    </row>
    <row r="69" spans="1:15" ht="15.75" customHeight="1">
      <c r="A69" s="1"/>
      <c r="B69" s="3" t="s">
        <v>11</v>
      </c>
      <c r="C69" s="3" t="s">
        <v>11</v>
      </c>
      <c r="D69" s="3" t="s">
        <v>11</v>
      </c>
      <c r="E69" s="176" t="s">
        <v>11</v>
      </c>
      <c r="F69" s="176"/>
      <c r="G69" s="57" t="s">
        <v>493</v>
      </c>
      <c r="H69" s="177" t="s">
        <v>501</v>
      </c>
      <c r="I69" s="177"/>
      <c r="J69" s="2">
        <f>K69+L69</f>
        <v>25400</v>
      </c>
      <c r="K69" s="10">
        <f>K68</f>
        <v>0</v>
      </c>
      <c r="L69" s="10">
        <f>L68</f>
        <v>25400</v>
      </c>
      <c r="M69" s="10">
        <f>M68</f>
        <v>0</v>
      </c>
      <c r="N69" s="1"/>
    </row>
    <row r="70" spans="1:15" ht="18.75" hidden="1" customHeight="1">
      <c r="A70" s="1"/>
      <c r="B70" s="19" t="s">
        <v>387</v>
      </c>
      <c r="C70" s="4">
        <v>8313</v>
      </c>
      <c r="D70" s="19" t="s">
        <v>388</v>
      </c>
      <c r="E70" s="108" t="s">
        <v>477</v>
      </c>
      <c r="F70" s="108"/>
      <c r="G70" s="58" t="s">
        <v>11</v>
      </c>
      <c r="H70" s="178" t="s">
        <v>11</v>
      </c>
      <c r="I70" s="178"/>
      <c r="J70" s="2">
        <f t="shared" si="0"/>
        <v>0</v>
      </c>
      <c r="K70" s="10">
        <f>'Додаток 3'!G51</f>
        <v>0</v>
      </c>
      <c r="L70" s="10">
        <f>'Додаток 3'!L51</f>
        <v>0</v>
      </c>
      <c r="M70" s="10">
        <f>'Додаток 3'!M51</f>
        <v>0</v>
      </c>
      <c r="N70" s="1"/>
    </row>
    <row r="71" spans="1:15" ht="21.75" hidden="1" customHeight="1">
      <c r="A71" s="1"/>
      <c r="B71" s="3" t="s">
        <v>11</v>
      </c>
      <c r="C71" s="3" t="s">
        <v>11</v>
      </c>
      <c r="D71" s="3" t="s">
        <v>11</v>
      </c>
      <c r="E71" s="176" t="s">
        <v>11</v>
      </c>
      <c r="F71" s="176"/>
      <c r="G71" s="57" t="s">
        <v>472</v>
      </c>
      <c r="H71" s="177" t="s">
        <v>471</v>
      </c>
      <c r="I71" s="177"/>
      <c r="J71" s="2">
        <f t="shared" si="0"/>
        <v>0</v>
      </c>
      <c r="K71" s="10">
        <f>K70</f>
        <v>0</v>
      </c>
      <c r="L71" s="10">
        <f>L70</f>
        <v>0</v>
      </c>
      <c r="M71" s="10">
        <f>M70</f>
        <v>0</v>
      </c>
      <c r="N71" s="1"/>
    </row>
    <row r="72" spans="1:15" ht="18" customHeight="1">
      <c r="A72" s="1"/>
      <c r="B72" s="4" t="s">
        <v>120</v>
      </c>
      <c r="C72" s="4" t="s">
        <v>119</v>
      </c>
      <c r="D72" s="4" t="s">
        <v>118</v>
      </c>
      <c r="E72" s="108" t="s">
        <v>117</v>
      </c>
      <c r="F72" s="108"/>
      <c r="G72" s="58" t="s">
        <v>11</v>
      </c>
      <c r="H72" s="178" t="s">
        <v>11</v>
      </c>
      <c r="I72" s="178"/>
      <c r="J72" s="2">
        <f t="shared" si="0"/>
        <v>80000</v>
      </c>
      <c r="K72" s="10">
        <f>'Додаток 3'!G50</f>
        <v>80000</v>
      </c>
      <c r="L72" s="10">
        <f>'Додаток 3'!L50</f>
        <v>0</v>
      </c>
      <c r="M72" s="10">
        <f>'Додаток 3'!M50</f>
        <v>0</v>
      </c>
      <c r="N72" s="1"/>
    </row>
    <row r="73" spans="1:15" ht="18" customHeight="1">
      <c r="A73" s="1"/>
      <c r="B73" s="3" t="s">
        <v>11</v>
      </c>
      <c r="C73" s="3" t="s">
        <v>11</v>
      </c>
      <c r="D73" s="3" t="s">
        <v>11</v>
      </c>
      <c r="E73" s="176" t="s">
        <v>11</v>
      </c>
      <c r="F73" s="176"/>
      <c r="G73" s="57" t="s">
        <v>493</v>
      </c>
      <c r="H73" s="177" t="s">
        <v>501</v>
      </c>
      <c r="I73" s="177"/>
      <c r="J73" s="2">
        <f t="shared" si="0"/>
        <v>80000</v>
      </c>
      <c r="K73" s="10">
        <f>K72</f>
        <v>80000</v>
      </c>
      <c r="L73" s="10">
        <f>L72</f>
        <v>0</v>
      </c>
      <c r="M73" s="10">
        <f>M72</f>
        <v>0</v>
      </c>
      <c r="N73" s="1"/>
    </row>
    <row r="74" spans="1:15" ht="14.1" customHeight="1">
      <c r="A74" s="1"/>
      <c r="B74" s="5" t="s">
        <v>116</v>
      </c>
      <c r="C74" s="5" t="s">
        <v>11</v>
      </c>
      <c r="D74" s="3" t="s">
        <v>11</v>
      </c>
      <c r="E74" s="107" t="s">
        <v>114</v>
      </c>
      <c r="F74" s="107"/>
      <c r="G74" s="58" t="s">
        <v>11</v>
      </c>
      <c r="H74" s="178" t="s">
        <v>11</v>
      </c>
      <c r="I74" s="178"/>
      <c r="J74" s="2">
        <f t="shared" si="0"/>
        <v>2363903</v>
      </c>
      <c r="K74" s="2">
        <f>K75</f>
        <v>2363903</v>
      </c>
      <c r="L74" s="2">
        <f>L75</f>
        <v>0</v>
      </c>
      <c r="M74" s="2">
        <f>M75</f>
        <v>0</v>
      </c>
      <c r="N74" s="1"/>
    </row>
    <row r="75" spans="1:15" ht="14.1" customHeight="1">
      <c r="A75" s="1"/>
      <c r="B75" s="5" t="s">
        <v>115</v>
      </c>
      <c r="C75" s="5" t="s">
        <v>11</v>
      </c>
      <c r="D75" s="3" t="s">
        <v>11</v>
      </c>
      <c r="E75" s="107" t="s">
        <v>114</v>
      </c>
      <c r="F75" s="107"/>
      <c r="G75" s="58" t="s">
        <v>11</v>
      </c>
      <c r="H75" s="178" t="s">
        <v>11</v>
      </c>
      <c r="I75" s="178"/>
      <c r="J75" s="2">
        <f t="shared" si="0"/>
        <v>2363903</v>
      </c>
      <c r="K75" s="2">
        <f>K76+K82</f>
        <v>2363903</v>
      </c>
      <c r="L75" s="2">
        <f>L76+L82</f>
        <v>0</v>
      </c>
      <c r="M75" s="2">
        <f>M76+M82</f>
        <v>0</v>
      </c>
      <c r="N75" s="1"/>
    </row>
    <row r="76" spans="1:15" ht="14.1" customHeight="1">
      <c r="A76" s="1"/>
      <c r="B76" s="5" t="s">
        <v>11</v>
      </c>
      <c r="C76" s="5" t="s">
        <v>67</v>
      </c>
      <c r="D76" s="3" t="s">
        <v>11</v>
      </c>
      <c r="E76" s="107" t="s">
        <v>66</v>
      </c>
      <c r="F76" s="107"/>
      <c r="G76" s="58" t="s">
        <v>11</v>
      </c>
      <c r="H76" s="178" t="s">
        <v>11</v>
      </c>
      <c r="I76" s="178"/>
      <c r="J76" s="2">
        <f t="shared" si="0"/>
        <v>2320903</v>
      </c>
      <c r="K76" s="2">
        <f>K79+K77</f>
        <v>2320903</v>
      </c>
      <c r="L76" s="2">
        <f>L79+L77</f>
        <v>0</v>
      </c>
      <c r="M76" s="2">
        <f>M79+M77</f>
        <v>0</v>
      </c>
      <c r="N76" s="1"/>
    </row>
    <row r="77" spans="1:15" ht="25.5" hidden="1" customHeight="1">
      <c r="A77" s="1"/>
      <c r="B77" s="19" t="s">
        <v>108</v>
      </c>
      <c r="C77" s="4">
        <v>1021</v>
      </c>
      <c r="D77" s="17" t="s">
        <v>103</v>
      </c>
      <c r="E77" s="108" t="s">
        <v>106</v>
      </c>
      <c r="F77" s="108"/>
      <c r="G77" s="58" t="s">
        <v>11</v>
      </c>
      <c r="H77" s="178" t="s">
        <v>11</v>
      </c>
      <c r="I77" s="178"/>
      <c r="J77" s="2">
        <f t="shared" si="0"/>
        <v>0</v>
      </c>
      <c r="K77" s="10"/>
      <c r="L77" s="10">
        <f>L78</f>
        <v>0</v>
      </c>
      <c r="M77" s="10">
        <f>M78</f>
        <v>0</v>
      </c>
      <c r="N77" s="1"/>
    </row>
    <row r="78" spans="1:15" ht="27" hidden="1" customHeight="1">
      <c r="A78" s="1"/>
      <c r="B78" s="3" t="s">
        <v>11</v>
      </c>
      <c r="C78" s="3" t="s">
        <v>11</v>
      </c>
      <c r="D78" s="3" t="s">
        <v>11</v>
      </c>
      <c r="E78" s="176" t="s">
        <v>11</v>
      </c>
      <c r="F78" s="176"/>
      <c r="G78" s="57" t="s">
        <v>446</v>
      </c>
      <c r="H78" s="177" t="s">
        <v>447</v>
      </c>
      <c r="I78" s="177"/>
      <c r="J78" s="2">
        <f t="shared" si="0"/>
        <v>0</v>
      </c>
      <c r="K78" s="10"/>
      <c r="L78" s="10">
        <v>0</v>
      </c>
      <c r="M78" s="10">
        <v>0</v>
      </c>
      <c r="N78" s="1"/>
    </row>
    <row r="79" spans="1:15" ht="14.1" customHeight="1">
      <c r="A79" s="1"/>
      <c r="B79" s="4" t="s">
        <v>96</v>
      </c>
      <c r="C79" s="4" t="s">
        <v>95</v>
      </c>
      <c r="D79" s="4" t="s">
        <v>84</v>
      </c>
      <c r="E79" s="108" t="s">
        <v>94</v>
      </c>
      <c r="F79" s="108"/>
      <c r="G79" s="58" t="s">
        <v>11</v>
      </c>
      <c r="H79" s="178" t="s">
        <v>11</v>
      </c>
      <c r="I79" s="178"/>
      <c r="J79" s="2">
        <f t="shared" si="0"/>
        <v>2320903</v>
      </c>
      <c r="K79" s="10">
        <f>'Додаток 3'!G62</f>
        <v>2320903</v>
      </c>
      <c r="L79" s="10">
        <f>'Додаток 3'!L62</f>
        <v>0</v>
      </c>
      <c r="M79" s="10">
        <f>'Додаток 3'!M62</f>
        <v>0</v>
      </c>
      <c r="N79" s="1"/>
    </row>
    <row r="80" spans="1:15" ht="14.1" customHeight="1">
      <c r="A80" s="1"/>
      <c r="B80" s="3" t="s">
        <v>11</v>
      </c>
      <c r="C80" s="3" t="s">
        <v>11</v>
      </c>
      <c r="D80" s="3" t="s">
        <v>11</v>
      </c>
      <c r="E80" s="176" t="s">
        <v>11</v>
      </c>
      <c r="F80" s="176"/>
      <c r="G80" s="57" t="s">
        <v>504</v>
      </c>
      <c r="H80" s="177" t="s">
        <v>505</v>
      </c>
      <c r="I80" s="177"/>
      <c r="J80" s="2">
        <f t="shared" si="0"/>
        <v>2311853</v>
      </c>
      <c r="K80" s="10">
        <v>2311853</v>
      </c>
      <c r="L80" s="10">
        <v>0</v>
      </c>
      <c r="M80" s="10">
        <v>0</v>
      </c>
      <c r="N80" s="10">
        <f t="shared" ref="L80:O81" si="1">N79</f>
        <v>0</v>
      </c>
      <c r="O80" s="10">
        <f t="shared" si="1"/>
        <v>0</v>
      </c>
    </row>
    <row r="81" spans="1:15" ht="17.25" customHeight="1">
      <c r="A81" s="1"/>
      <c r="B81" s="3"/>
      <c r="C81" s="3" t="s">
        <v>11</v>
      </c>
      <c r="D81" s="3" t="s">
        <v>11</v>
      </c>
      <c r="E81" s="176" t="s">
        <v>11</v>
      </c>
      <c r="F81" s="176"/>
      <c r="G81" s="62" t="s">
        <v>493</v>
      </c>
      <c r="H81" s="177" t="s">
        <v>501</v>
      </c>
      <c r="I81" s="177"/>
      <c r="J81" s="2">
        <f t="shared" si="0"/>
        <v>9050</v>
      </c>
      <c r="K81" s="10">
        <v>9050</v>
      </c>
      <c r="L81" s="10">
        <f t="shared" si="1"/>
        <v>0</v>
      </c>
      <c r="M81" s="10">
        <f t="shared" si="1"/>
        <v>0</v>
      </c>
      <c r="N81" s="52"/>
      <c r="O81" s="52"/>
    </row>
    <row r="82" spans="1:15" ht="18" hidden="1" customHeight="1">
      <c r="A82" s="1"/>
      <c r="B82" s="5" t="s">
        <v>11</v>
      </c>
      <c r="C82" s="5" t="s">
        <v>83</v>
      </c>
      <c r="D82" s="3" t="s">
        <v>11</v>
      </c>
      <c r="E82" s="107" t="s">
        <v>82</v>
      </c>
      <c r="F82" s="107"/>
      <c r="G82" s="58" t="s">
        <v>11</v>
      </c>
      <c r="H82" s="178" t="s">
        <v>11</v>
      </c>
      <c r="I82" s="178"/>
      <c r="J82" s="2">
        <f t="shared" si="0"/>
        <v>43000</v>
      </c>
      <c r="K82" s="2">
        <f>K83</f>
        <v>43000</v>
      </c>
      <c r="L82" s="2">
        <f>L83</f>
        <v>0</v>
      </c>
      <c r="M82" s="2">
        <f>M83</f>
        <v>0</v>
      </c>
      <c r="N82" s="1"/>
    </row>
    <row r="83" spans="1:15" ht="33.75" hidden="1" customHeight="1">
      <c r="A83" s="1"/>
      <c r="B83" s="4" t="s">
        <v>81</v>
      </c>
      <c r="C83" s="4" t="s">
        <v>80</v>
      </c>
      <c r="D83" s="4" t="s">
        <v>79</v>
      </c>
      <c r="E83" s="108" t="s">
        <v>78</v>
      </c>
      <c r="F83" s="108"/>
      <c r="G83" s="58" t="s">
        <v>11</v>
      </c>
      <c r="H83" s="178" t="s">
        <v>11</v>
      </c>
      <c r="I83" s="178"/>
      <c r="J83" s="2">
        <f t="shared" si="0"/>
        <v>43000</v>
      </c>
      <c r="K83" s="10">
        <f>'Додаток 3'!G72</f>
        <v>43000</v>
      </c>
      <c r="L83" s="10">
        <f>'Додаток 3'!L72</f>
        <v>0</v>
      </c>
      <c r="M83" s="10">
        <f>'Додаток 3'!M72</f>
        <v>0</v>
      </c>
      <c r="N83" s="1"/>
    </row>
    <row r="84" spans="1:15" ht="25.5" hidden="1" customHeight="1">
      <c r="A84" s="1"/>
      <c r="B84" s="3" t="s">
        <v>11</v>
      </c>
      <c r="C84" s="3" t="s">
        <v>11</v>
      </c>
      <c r="D84" s="3" t="s">
        <v>11</v>
      </c>
      <c r="E84" s="176" t="s">
        <v>11</v>
      </c>
      <c r="F84" s="176"/>
      <c r="G84" s="57" t="s">
        <v>446</v>
      </c>
      <c r="H84" s="177" t="s">
        <v>447</v>
      </c>
      <c r="I84" s="177"/>
      <c r="J84" s="2">
        <f t="shared" si="0"/>
        <v>43000</v>
      </c>
      <c r="K84" s="10">
        <f>K83</f>
        <v>43000</v>
      </c>
      <c r="L84" s="10">
        <f>L83</f>
        <v>0</v>
      </c>
      <c r="M84" s="10">
        <f>M83</f>
        <v>0</v>
      </c>
      <c r="N84" s="1"/>
    </row>
    <row r="85" spans="1:15" ht="18" customHeight="1">
      <c r="A85" s="1"/>
      <c r="B85" s="5" t="s">
        <v>71</v>
      </c>
      <c r="C85" s="5" t="s">
        <v>11</v>
      </c>
      <c r="D85" s="3" t="s">
        <v>11</v>
      </c>
      <c r="E85" s="107" t="s">
        <v>69</v>
      </c>
      <c r="F85" s="107"/>
      <c r="G85" s="58" t="s">
        <v>11</v>
      </c>
      <c r="H85" s="178" t="s">
        <v>11</v>
      </c>
      <c r="I85" s="178"/>
      <c r="J85" s="2">
        <f t="shared" si="0"/>
        <v>125600</v>
      </c>
      <c r="K85" s="2">
        <f>K86</f>
        <v>125600</v>
      </c>
      <c r="L85" s="2">
        <f t="shared" ref="L85:O87" si="2">L86</f>
        <v>0</v>
      </c>
      <c r="M85" s="2">
        <f t="shared" si="2"/>
        <v>0</v>
      </c>
      <c r="N85" s="1"/>
    </row>
    <row r="86" spans="1:15" ht="18" customHeight="1">
      <c r="A86" s="1"/>
      <c r="B86" s="5" t="s">
        <v>70</v>
      </c>
      <c r="C86" s="5" t="s">
        <v>11</v>
      </c>
      <c r="D86" s="3" t="s">
        <v>11</v>
      </c>
      <c r="E86" s="107" t="s">
        <v>69</v>
      </c>
      <c r="F86" s="107"/>
      <c r="G86" s="58" t="s">
        <v>11</v>
      </c>
      <c r="H86" s="178" t="s">
        <v>11</v>
      </c>
      <c r="I86" s="178"/>
      <c r="J86" s="2">
        <f t="shared" si="0"/>
        <v>125600</v>
      </c>
      <c r="K86" s="2">
        <f>K87+K90</f>
        <v>125600</v>
      </c>
      <c r="L86" s="2">
        <f>L87+L90</f>
        <v>0</v>
      </c>
      <c r="M86" s="2">
        <f>M87+M90</f>
        <v>0</v>
      </c>
      <c r="N86" s="2">
        <f t="shared" si="2"/>
        <v>0</v>
      </c>
      <c r="O86" s="2">
        <f t="shared" si="2"/>
        <v>0</v>
      </c>
    </row>
    <row r="87" spans="1:15" ht="14.1" customHeight="1">
      <c r="A87" s="1"/>
      <c r="B87" s="5" t="s">
        <v>11</v>
      </c>
      <c r="C87" s="5" t="s">
        <v>61</v>
      </c>
      <c r="D87" s="3" t="s">
        <v>11</v>
      </c>
      <c r="E87" s="107" t="s">
        <v>60</v>
      </c>
      <c r="F87" s="107"/>
      <c r="G87" s="58" t="s">
        <v>11</v>
      </c>
      <c r="H87" s="178" t="s">
        <v>11</v>
      </c>
      <c r="I87" s="178"/>
      <c r="J87" s="2">
        <f>K87+L87</f>
        <v>100000</v>
      </c>
      <c r="K87" s="2">
        <f>K88</f>
        <v>100000</v>
      </c>
      <c r="L87" s="2">
        <f t="shared" si="2"/>
        <v>0</v>
      </c>
      <c r="M87" s="2">
        <f t="shared" si="2"/>
        <v>0</v>
      </c>
      <c r="N87" s="1"/>
    </row>
    <row r="88" spans="1:15" ht="14.1" customHeight="1">
      <c r="A88" s="1"/>
      <c r="B88" s="4" t="s">
        <v>45</v>
      </c>
      <c r="C88" s="4" t="s">
        <v>44</v>
      </c>
      <c r="D88" s="4" t="s">
        <v>43</v>
      </c>
      <c r="E88" s="108" t="s">
        <v>42</v>
      </c>
      <c r="F88" s="108"/>
      <c r="G88" s="58" t="s">
        <v>11</v>
      </c>
      <c r="H88" s="178" t="s">
        <v>11</v>
      </c>
      <c r="I88" s="178"/>
      <c r="J88" s="2">
        <f t="shared" si="0"/>
        <v>100000</v>
      </c>
      <c r="K88" s="10">
        <f>'Додаток 3'!G86</f>
        <v>100000</v>
      </c>
      <c r="L88" s="10">
        <f>'Додаток 3'!L86</f>
        <v>0</v>
      </c>
      <c r="M88" s="10">
        <f>'Додаток 3'!M86</f>
        <v>0</v>
      </c>
      <c r="N88" s="1"/>
    </row>
    <row r="89" spans="1:15" ht="41.25" customHeight="1">
      <c r="A89" s="1"/>
      <c r="B89" s="3" t="s">
        <v>11</v>
      </c>
      <c r="C89" s="3" t="s">
        <v>11</v>
      </c>
      <c r="D89" s="3" t="s">
        <v>11</v>
      </c>
      <c r="E89" s="176" t="s">
        <v>11</v>
      </c>
      <c r="F89" s="176"/>
      <c r="G89" s="57" t="s">
        <v>506</v>
      </c>
      <c r="H89" s="177" t="s">
        <v>507</v>
      </c>
      <c r="I89" s="177"/>
      <c r="J89" s="2">
        <f t="shared" si="0"/>
        <v>100000</v>
      </c>
      <c r="K89" s="10">
        <f>K88</f>
        <v>100000</v>
      </c>
      <c r="L89" s="10">
        <f>L88</f>
        <v>0</v>
      </c>
      <c r="M89" s="10">
        <f>M88</f>
        <v>0</v>
      </c>
      <c r="N89" s="1"/>
    </row>
    <row r="90" spans="1:15" ht="18" customHeight="1">
      <c r="A90" s="1"/>
      <c r="B90" s="5" t="s">
        <v>11</v>
      </c>
      <c r="C90" s="5">
        <v>5000</v>
      </c>
      <c r="D90" s="3" t="s">
        <v>11</v>
      </c>
      <c r="E90" s="107" t="s">
        <v>40</v>
      </c>
      <c r="F90" s="107"/>
      <c r="G90" s="58" t="s">
        <v>11</v>
      </c>
      <c r="H90" s="178" t="s">
        <v>11</v>
      </c>
      <c r="I90" s="178"/>
      <c r="J90" s="2">
        <f>K90+L90</f>
        <v>25600</v>
      </c>
      <c r="K90" s="2">
        <f>K91</f>
        <v>25600</v>
      </c>
      <c r="L90" s="2">
        <f>L91</f>
        <v>0</v>
      </c>
      <c r="M90" s="2">
        <f>M91</f>
        <v>0</v>
      </c>
      <c r="N90" s="1"/>
    </row>
    <row r="91" spans="1:15" ht="18" customHeight="1">
      <c r="A91" s="1"/>
      <c r="B91" s="4">
        <v>1015011</v>
      </c>
      <c r="C91" s="4">
        <v>5011</v>
      </c>
      <c r="D91" s="4" t="s">
        <v>43</v>
      </c>
      <c r="E91" s="108" t="s">
        <v>230</v>
      </c>
      <c r="F91" s="108"/>
      <c r="G91" s="58" t="s">
        <v>11</v>
      </c>
      <c r="H91" s="178" t="s">
        <v>11</v>
      </c>
      <c r="I91" s="178"/>
      <c r="J91" s="2">
        <f t="shared" ref="J91:J104" si="3">K91+L91</f>
        <v>25600</v>
      </c>
      <c r="K91" s="10">
        <f>'Додаток 3'!G88</f>
        <v>25600</v>
      </c>
      <c r="L91" s="10">
        <f>'Додаток 3'!L88</f>
        <v>0</v>
      </c>
      <c r="M91" s="10">
        <f>'Додаток 3'!M88</f>
        <v>0</v>
      </c>
      <c r="N91" s="1"/>
    </row>
    <row r="92" spans="1:15" ht="18" customHeight="1">
      <c r="A92" s="1"/>
      <c r="B92" s="3" t="s">
        <v>11</v>
      </c>
      <c r="C92" s="3" t="s">
        <v>11</v>
      </c>
      <c r="D92" s="3" t="s">
        <v>11</v>
      </c>
      <c r="E92" s="176" t="s">
        <v>11</v>
      </c>
      <c r="F92" s="176"/>
      <c r="G92" s="57" t="s">
        <v>459</v>
      </c>
      <c r="H92" s="177" t="s">
        <v>460</v>
      </c>
      <c r="I92" s="177"/>
      <c r="J92" s="2">
        <f t="shared" si="3"/>
        <v>25600</v>
      </c>
      <c r="K92" s="10">
        <f>K91</f>
        <v>25600</v>
      </c>
      <c r="L92" s="10">
        <f>L91</f>
        <v>0</v>
      </c>
      <c r="M92" s="10">
        <f>M91</f>
        <v>0</v>
      </c>
      <c r="N92" s="1"/>
    </row>
    <row r="93" spans="1:15" ht="0.75" customHeight="1">
      <c r="A93" s="1"/>
      <c r="B93" s="5" t="s">
        <v>38</v>
      </c>
      <c r="C93" s="5" t="s">
        <v>11</v>
      </c>
      <c r="D93" s="3" t="s">
        <v>11</v>
      </c>
      <c r="E93" s="107" t="s">
        <v>36</v>
      </c>
      <c r="F93" s="107"/>
      <c r="G93" s="3" t="s">
        <v>11</v>
      </c>
      <c r="H93" s="176" t="s">
        <v>11</v>
      </c>
      <c r="I93" s="176"/>
      <c r="J93" s="2">
        <f t="shared" si="3"/>
        <v>0</v>
      </c>
      <c r="K93" s="2">
        <f t="shared" ref="K93:M94" si="4">K94</f>
        <v>0</v>
      </c>
      <c r="L93" s="2">
        <f t="shared" si="4"/>
        <v>0</v>
      </c>
      <c r="M93" s="2">
        <f t="shared" si="4"/>
        <v>0</v>
      </c>
      <c r="N93" s="1"/>
    </row>
    <row r="94" spans="1:15" ht="18" hidden="1" customHeight="1">
      <c r="A94" s="1"/>
      <c r="B94" s="5" t="s">
        <v>37</v>
      </c>
      <c r="C94" s="5" t="s">
        <v>11</v>
      </c>
      <c r="D94" s="3" t="s">
        <v>11</v>
      </c>
      <c r="E94" s="107" t="s">
        <v>36</v>
      </c>
      <c r="F94" s="107"/>
      <c r="G94" s="3" t="s">
        <v>11</v>
      </c>
      <c r="H94" s="176" t="s">
        <v>11</v>
      </c>
      <c r="I94" s="176"/>
      <c r="J94" s="2">
        <f t="shared" si="3"/>
        <v>0</v>
      </c>
      <c r="K94" s="2">
        <f t="shared" si="4"/>
        <v>0</v>
      </c>
      <c r="L94" s="2">
        <f t="shared" si="4"/>
        <v>0</v>
      </c>
      <c r="M94" s="2">
        <f t="shared" si="4"/>
        <v>0</v>
      </c>
      <c r="N94" s="1"/>
    </row>
    <row r="95" spans="1:15" ht="13.5" hidden="1" customHeight="1">
      <c r="A95" s="1"/>
      <c r="B95" s="5" t="s">
        <v>11</v>
      </c>
      <c r="C95" s="5" t="s">
        <v>23</v>
      </c>
      <c r="D95" s="3" t="s">
        <v>11</v>
      </c>
      <c r="E95" s="107" t="s">
        <v>22</v>
      </c>
      <c r="F95" s="107"/>
      <c r="G95" s="3" t="s">
        <v>11</v>
      </c>
      <c r="H95" s="176" t="s">
        <v>11</v>
      </c>
      <c r="I95" s="176"/>
      <c r="J95" s="2">
        <f t="shared" si="3"/>
        <v>0</v>
      </c>
      <c r="K95" s="2">
        <f>K96+K98</f>
        <v>0</v>
      </c>
      <c r="L95" s="2">
        <f>L96+L98</f>
        <v>0</v>
      </c>
      <c r="M95" s="2">
        <f>M96+M98</f>
        <v>0</v>
      </c>
      <c r="N95" s="1"/>
    </row>
    <row r="96" spans="1:15" ht="13.5" hidden="1" customHeight="1">
      <c r="A96" s="1"/>
      <c r="B96" s="4">
        <v>3719770</v>
      </c>
      <c r="C96" s="4">
        <v>9770</v>
      </c>
      <c r="D96" s="4" t="s">
        <v>17</v>
      </c>
      <c r="E96" s="108" t="s">
        <v>12</v>
      </c>
      <c r="F96" s="108"/>
      <c r="G96" s="3" t="s">
        <v>11</v>
      </c>
      <c r="H96" s="176" t="s">
        <v>11</v>
      </c>
      <c r="I96" s="176"/>
      <c r="J96" s="2">
        <f>K96+L96</f>
        <v>0</v>
      </c>
      <c r="K96" s="10">
        <f>'Додаток 3'!G97</f>
        <v>0</v>
      </c>
      <c r="L96" s="10">
        <f>'Додаток 3'!L97</f>
        <v>0</v>
      </c>
      <c r="M96" s="10">
        <f>'Додаток 3'!M97</f>
        <v>0</v>
      </c>
      <c r="N96" s="1"/>
    </row>
    <row r="97" spans="1:14" ht="18.75" hidden="1" customHeight="1">
      <c r="A97" s="1"/>
      <c r="B97" s="3" t="s">
        <v>11</v>
      </c>
      <c r="C97" s="3" t="s">
        <v>11</v>
      </c>
      <c r="D97" s="3" t="s">
        <v>11</v>
      </c>
      <c r="E97" s="176" t="s">
        <v>11</v>
      </c>
      <c r="F97" s="176"/>
      <c r="G97" s="27" t="s">
        <v>454</v>
      </c>
      <c r="H97" s="108" t="s">
        <v>455</v>
      </c>
      <c r="I97" s="108"/>
      <c r="J97" s="2">
        <f>K97+L97</f>
        <v>0</v>
      </c>
      <c r="K97" s="10">
        <f>K96</f>
        <v>0</v>
      </c>
      <c r="L97" s="10">
        <f>L96</f>
        <v>0</v>
      </c>
      <c r="M97" s="10">
        <f>M96</f>
        <v>0</v>
      </c>
      <c r="N97" s="1"/>
    </row>
    <row r="98" spans="1:14" ht="25.5" hidden="1" customHeight="1">
      <c r="A98" s="1"/>
      <c r="B98" s="4" t="s">
        <v>19</v>
      </c>
      <c r="C98" s="4" t="s">
        <v>18</v>
      </c>
      <c r="D98" s="4" t="s">
        <v>17</v>
      </c>
      <c r="E98" s="108" t="s">
        <v>16</v>
      </c>
      <c r="F98" s="108"/>
      <c r="G98" s="3" t="s">
        <v>11</v>
      </c>
      <c r="H98" s="176" t="s">
        <v>11</v>
      </c>
      <c r="I98" s="176"/>
      <c r="J98" s="2">
        <f>K98+L98</f>
        <v>0</v>
      </c>
      <c r="K98" s="10">
        <f>'Додаток 3'!G98</f>
        <v>0</v>
      </c>
      <c r="L98" s="10">
        <f>'Додаток 3'!L98</f>
        <v>0</v>
      </c>
      <c r="M98" s="10">
        <f>'Додаток 3'!M98</f>
        <v>0</v>
      </c>
      <c r="N98" s="1"/>
    </row>
    <row r="99" spans="1:14" ht="18" hidden="1" customHeight="1">
      <c r="A99" s="1"/>
      <c r="B99" s="3" t="s">
        <v>11</v>
      </c>
      <c r="C99" s="3" t="s">
        <v>11</v>
      </c>
      <c r="D99" s="3" t="s">
        <v>11</v>
      </c>
      <c r="E99" s="176" t="s">
        <v>11</v>
      </c>
      <c r="F99" s="176"/>
      <c r="G99" s="27" t="s">
        <v>461</v>
      </c>
      <c r="H99" s="108" t="s">
        <v>462</v>
      </c>
      <c r="I99" s="108"/>
      <c r="J99" s="2">
        <f t="shared" si="3"/>
        <v>0</v>
      </c>
      <c r="K99" s="10"/>
      <c r="L99" s="10">
        <v>0</v>
      </c>
      <c r="M99" s="10">
        <v>0</v>
      </c>
      <c r="N99" s="1"/>
    </row>
    <row r="100" spans="1:14" ht="25.5" hidden="1" customHeight="1">
      <c r="A100" s="1"/>
      <c r="B100" s="3" t="s">
        <v>11</v>
      </c>
      <c r="C100" s="3" t="s">
        <v>11</v>
      </c>
      <c r="D100" s="3" t="s">
        <v>11</v>
      </c>
      <c r="E100" s="176" t="s">
        <v>11</v>
      </c>
      <c r="F100" s="176"/>
      <c r="G100" s="27" t="s">
        <v>463</v>
      </c>
      <c r="H100" s="108" t="s">
        <v>464</v>
      </c>
      <c r="I100" s="108"/>
      <c r="J100" s="2">
        <f t="shared" si="3"/>
        <v>0</v>
      </c>
      <c r="K100" s="10">
        <v>0</v>
      </c>
      <c r="L100" s="10"/>
      <c r="M100" s="10"/>
      <c r="N100" s="1"/>
    </row>
    <row r="101" spans="1:14" ht="25.5" hidden="1" customHeight="1">
      <c r="A101" s="1"/>
      <c r="B101" s="3" t="s">
        <v>11</v>
      </c>
      <c r="C101" s="3" t="s">
        <v>11</v>
      </c>
      <c r="D101" s="3" t="s">
        <v>11</v>
      </c>
      <c r="E101" s="176" t="s">
        <v>11</v>
      </c>
      <c r="F101" s="176"/>
      <c r="G101" s="27" t="s">
        <v>465</v>
      </c>
      <c r="H101" s="108" t="s">
        <v>466</v>
      </c>
      <c r="I101" s="108"/>
      <c r="J101" s="2">
        <f t="shared" si="3"/>
        <v>0</v>
      </c>
      <c r="K101" s="10"/>
      <c r="L101" s="10">
        <v>0</v>
      </c>
      <c r="M101" s="10">
        <v>0</v>
      </c>
      <c r="N101" s="1"/>
    </row>
    <row r="102" spans="1:14" ht="33" hidden="1" customHeight="1">
      <c r="A102" s="1"/>
      <c r="B102" s="3" t="s">
        <v>11</v>
      </c>
      <c r="C102" s="3" t="s">
        <v>11</v>
      </c>
      <c r="D102" s="3" t="s">
        <v>11</v>
      </c>
      <c r="E102" s="176" t="s">
        <v>11</v>
      </c>
      <c r="F102" s="176"/>
      <c r="G102" s="27" t="s">
        <v>467</v>
      </c>
      <c r="H102" s="108" t="s">
        <v>468</v>
      </c>
      <c r="I102" s="108"/>
      <c r="J102" s="2">
        <f t="shared" si="3"/>
        <v>0</v>
      </c>
      <c r="K102" s="10"/>
      <c r="L102" s="10">
        <v>0</v>
      </c>
      <c r="M102" s="10">
        <v>0</v>
      </c>
      <c r="N102" s="1"/>
    </row>
    <row r="103" spans="1:14" ht="35.25" hidden="1" customHeight="1">
      <c r="A103" s="1"/>
      <c r="B103" s="3" t="s">
        <v>11</v>
      </c>
      <c r="C103" s="3" t="s">
        <v>11</v>
      </c>
      <c r="D103" s="3" t="s">
        <v>11</v>
      </c>
      <c r="E103" s="176" t="s">
        <v>11</v>
      </c>
      <c r="F103" s="176"/>
      <c r="G103" s="27" t="s">
        <v>469</v>
      </c>
      <c r="H103" s="108" t="s">
        <v>470</v>
      </c>
      <c r="I103" s="108"/>
      <c r="J103" s="2">
        <f t="shared" si="3"/>
        <v>0</v>
      </c>
      <c r="K103" s="10">
        <v>0</v>
      </c>
      <c r="L103" s="10"/>
      <c r="M103" s="10"/>
      <c r="N103" s="1"/>
    </row>
    <row r="104" spans="1:14" ht="59.25" hidden="1" customHeight="1">
      <c r="A104" s="1"/>
      <c r="B104" s="3" t="s">
        <v>11</v>
      </c>
      <c r="C104" s="3" t="s">
        <v>11</v>
      </c>
      <c r="D104" s="3" t="s">
        <v>11</v>
      </c>
      <c r="E104" s="176" t="s">
        <v>11</v>
      </c>
      <c r="F104" s="176"/>
      <c r="G104" s="27" t="s">
        <v>457</v>
      </c>
      <c r="H104" s="108" t="s">
        <v>458</v>
      </c>
      <c r="I104" s="108"/>
      <c r="J104" s="2">
        <f t="shared" si="3"/>
        <v>0</v>
      </c>
      <c r="K104" s="10"/>
      <c r="L104" s="10">
        <v>0</v>
      </c>
      <c r="M104" s="10">
        <v>0</v>
      </c>
      <c r="N104" s="1"/>
    </row>
    <row r="105" spans="1:14" ht="15.95" customHeight="1">
      <c r="A105" s="1"/>
      <c r="B105" s="3" t="s">
        <v>15</v>
      </c>
      <c r="C105" s="3" t="s">
        <v>15</v>
      </c>
      <c r="D105" s="3" t="s">
        <v>15</v>
      </c>
      <c r="E105" s="115" t="s">
        <v>14</v>
      </c>
      <c r="F105" s="115"/>
      <c r="G105" s="3" t="s">
        <v>15</v>
      </c>
      <c r="H105" s="176" t="s">
        <v>15</v>
      </c>
      <c r="I105" s="176"/>
      <c r="J105" s="53">
        <f>K105+L105</f>
        <v>26931024</v>
      </c>
      <c r="K105" s="53">
        <f>K12+K74+K85+K93</f>
        <v>25945624</v>
      </c>
      <c r="L105" s="53">
        <f>L12+L74+L85+L93</f>
        <v>985400</v>
      </c>
      <c r="M105" s="53">
        <f>M12+M74+M85+M93</f>
        <v>1346801</v>
      </c>
      <c r="N105" s="1"/>
    </row>
    <row r="106" spans="1:14" ht="15.95" customHeight="1">
      <c r="A106" s="1"/>
      <c r="B106" s="1"/>
      <c r="C106" s="1"/>
      <c r="D106" s="103"/>
      <c r="E106" s="103"/>
      <c r="F106" s="103"/>
      <c r="G106" s="103"/>
      <c r="H106" s="100"/>
      <c r="I106" s="100"/>
      <c r="J106" s="100"/>
      <c r="K106" s="100"/>
      <c r="L106" s="1"/>
      <c r="M106" s="1"/>
      <c r="N106" s="1"/>
    </row>
    <row r="108" spans="1:14" ht="15">
      <c r="E108" s="54" t="s">
        <v>225</v>
      </c>
      <c r="F108" s="54"/>
      <c r="G108" s="54"/>
      <c r="H108" s="54"/>
      <c r="I108" s="54" t="s">
        <v>226</v>
      </c>
    </row>
    <row r="112" spans="1:14">
      <c r="J112" s="16"/>
    </row>
    <row r="113" spans="10:15">
      <c r="J113" s="16"/>
      <c r="K113" s="16"/>
      <c r="L113" s="16"/>
      <c r="M113" s="16"/>
      <c r="N113" s="16">
        <f>N110+N111+N112</f>
        <v>0</v>
      </c>
      <c r="O113" s="16">
        <f>O110+O111+O112</f>
        <v>0</v>
      </c>
    </row>
    <row r="115" spans="10:15">
      <c r="J115" s="16"/>
      <c r="K115" s="16"/>
      <c r="L115" s="16"/>
      <c r="M115" s="16"/>
    </row>
    <row r="127" spans="10:15">
      <c r="J127" s="16"/>
      <c r="K127" s="16"/>
      <c r="L127" s="16"/>
      <c r="M127" s="16"/>
    </row>
  </sheetData>
  <mergeCells count="208">
    <mergeCell ref="E51:F51"/>
    <mergeCell ref="H51:I51"/>
    <mergeCell ref="I1:M1"/>
    <mergeCell ref="I2:M2"/>
    <mergeCell ref="I3:M3"/>
    <mergeCell ref="I4:M4"/>
    <mergeCell ref="E14:F14"/>
    <mergeCell ref="H14:I14"/>
    <mergeCell ref="E11:F11"/>
    <mergeCell ref="H11:I11"/>
    <mergeCell ref="E13:F13"/>
    <mergeCell ref="H13:I13"/>
    <mergeCell ref="B5:M5"/>
    <mergeCell ref="L9:M9"/>
    <mergeCell ref="E9:F10"/>
    <mergeCell ref="G9:G10"/>
    <mergeCell ref="B6:E6"/>
    <mergeCell ref="J9:J10"/>
    <mergeCell ref="K9:K10"/>
    <mergeCell ref="B7:E7"/>
    <mergeCell ref="B9:B10"/>
    <mergeCell ref="H9:I10"/>
    <mergeCell ref="E15:F15"/>
    <mergeCell ref="H15:I15"/>
    <mergeCell ref="C9:C10"/>
    <mergeCell ref="D9:D10"/>
    <mergeCell ref="E12:F12"/>
    <mergeCell ref="H12:I12"/>
    <mergeCell ref="E18:F18"/>
    <mergeCell ref="H18:I18"/>
    <mergeCell ref="E16:F16"/>
    <mergeCell ref="H16:I16"/>
    <mergeCell ref="E17:F17"/>
    <mergeCell ref="H17:I17"/>
    <mergeCell ref="E19:F19"/>
    <mergeCell ref="H19:I19"/>
    <mergeCell ref="E21:F21"/>
    <mergeCell ref="H21:I21"/>
    <mergeCell ref="E20:F20"/>
    <mergeCell ref="H20:I20"/>
    <mergeCell ref="E35:F35"/>
    <mergeCell ref="H35:I35"/>
    <mergeCell ref="E22:F22"/>
    <mergeCell ref="H22:I22"/>
    <mergeCell ref="E23:F23"/>
    <mergeCell ref="H23:I23"/>
    <mergeCell ref="E24:F24"/>
    <mergeCell ref="H24:I24"/>
    <mergeCell ref="E29:F29"/>
    <mergeCell ref="H29:I29"/>
    <mergeCell ref="E27:F27"/>
    <mergeCell ref="H27:I27"/>
    <mergeCell ref="E25:F25"/>
    <mergeCell ref="H25:I25"/>
    <mergeCell ref="E28:F28"/>
    <mergeCell ref="H28:I28"/>
    <mergeCell ref="E34:F34"/>
    <mergeCell ref="H34:I34"/>
    <mergeCell ref="E32:F32"/>
    <mergeCell ref="H32:I32"/>
    <mergeCell ref="E31:F31"/>
    <mergeCell ref="H31:I31"/>
    <mergeCell ref="E33:F33"/>
    <mergeCell ref="H33:I33"/>
    <mergeCell ref="E38:F38"/>
    <mergeCell ref="H38:I38"/>
    <mergeCell ref="E44:F44"/>
    <mergeCell ref="H44:I44"/>
    <mergeCell ref="E40:F40"/>
    <mergeCell ref="H40:I40"/>
    <mergeCell ref="E41:F41"/>
    <mergeCell ref="H41:I41"/>
    <mergeCell ref="E37:F37"/>
    <mergeCell ref="H37:I37"/>
    <mergeCell ref="E36:F36"/>
    <mergeCell ref="H36:I36"/>
    <mergeCell ref="E43:F43"/>
    <mergeCell ref="H43:I43"/>
    <mergeCell ref="E26:F26"/>
    <mergeCell ref="H26:I26"/>
    <mergeCell ref="E39:F39"/>
    <mergeCell ref="H39:I39"/>
    <mergeCell ref="E30:F30"/>
    <mergeCell ref="H30:I30"/>
    <mergeCell ref="E42:F42"/>
    <mergeCell ref="H42:I42"/>
    <mergeCell ref="E57:F57"/>
    <mergeCell ref="H57:I57"/>
    <mergeCell ref="E47:F47"/>
    <mergeCell ref="H47:I47"/>
    <mergeCell ref="E50:F50"/>
    <mergeCell ref="H50:I50"/>
    <mergeCell ref="E49:F49"/>
    <mergeCell ref="H49:I49"/>
    <mergeCell ref="E55:F55"/>
    <mergeCell ref="H55:I55"/>
    <mergeCell ref="E54:F54"/>
    <mergeCell ref="H54:I54"/>
    <mergeCell ref="E45:F45"/>
    <mergeCell ref="H45:I45"/>
    <mergeCell ref="E46:F46"/>
    <mergeCell ref="H46:I46"/>
    <mergeCell ref="E48:F48"/>
    <mergeCell ref="H48:I48"/>
    <mergeCell ref="E59:F59"/>
    <mergeCell ref="H59:I59"/>
    <mergeCell ref="E52:F52"/>
    <mergeCell ref="H52:I52"/>
    <mergeCell ref="E53:F53"/>
    <mergeCell ref="H53:I53"/>
    <mergeCell ref="E75:F75"/>
    <mergeCell ref="H75:I75"/>
    <mergeCell ref="E58:F58"/>
    <mergeCell ref="H58:I58"/>
    <mergeCell ref="E60:F60"/>
    <mergeCell ref="H60:I60"/>
    <mergeCell ref="E61:F61"/>
    <mergeCell ref="H61:I61"/>
    <mergeCell ref="E62:F62"/>
    <mergeCell ref="H62:I62"/>
    <mergeCell ref="E68:F68"/>
    <mergeCell ref="H68:I68"/>
    <mergeCell ref="E66:F66"/>
    <mergeCell ref="H66:I66"/>
    <mergeCell ref="E73:F73"/>
    <mergeCell ref="H73:I73"/>
    <mergeCell ref="E71:F71"/>
    <mergeCell ref="H71:I71"/>
    <mergeCell ref="E70:F70"/>
    <mergeCell ref="H70:I70"/>
    <mergeCell ref="E74:F74"/>
    <mergeCell ref="H74:I74"/>
    <mergeCell ref="E63:F63"/>
    <mergeCell ref="H63:I63"/>
    <mergeCell ref="E72:F72"/>
    <mergeCell ref="H72:I72"/>
    <mergeCell ref="E56:F56"/>
    <mergeCell ref="H56:I56"/>
    <mergeCell ref="E69:F69"/>
    <mergeCell ref="H69:I69"/>
    <mergeCell ref="E65:F65"/>
    <mergeCell ref="H65:I65"/>
    <mergeCell ref="E64:F64"/>
    <mergeCell ref="H64:I64"/>
    <mergeCell ref="E67:F67"/>
    <mergeCell ref="H67:I67"/>
    <mergeCell ref="E76:F76"/>
    <mergeCell ref="H76:I76"/>
    <mergeCell ref="E79:F79"/>
    <mergeCell ref="H79:I79"/>
    <mergeCell ref="E77:F77"/>
    <mergeCell ref="H77:I77"/>
    <mergeCell ref="E78:F78"/>
    <mergeCell ref="H78:I78"/>
    <mergeCell ref="E94:F94"/>
    <mergeCell ref="H94:I94"/>
    <mergeCell ref="E83:F83"/>
    <mergeCell ref="H83:I83"/>
    <mergeCell ref="E81:F81"/>
    <mergeCell ref="H81:I81"/>
    <mergeCell ref="E87:F87"/>
    <mergeCell ref="H87:I87"/>
    <mergeCell ref="E86:F86"/>
    <mergeCell ref="H86:I86"/>
    <mergeCell ref="E82:F82"/>
    <mergeCell ref="H82:I82"/>
    <mergeCell ref="E84:F84"/>
    <mergeCell ref="H84:I84"/>
    <mergeCell ref="E80:F80"/>
    <mergeCell ref="H80:I80"/>
    <mergeCell ref="E89:F89"/>
    <mergeCell ref="H89:I89"/>
    <mergeCell ref="E101:F101"/>
    <mergeCell ref="H101:I101"/>
    <mergeCell ref="E85:F85"/>
    <mergeCell ref="H85:I85"/>
    <mergeCell ref="E91:F91"/>
    <mergeCell ref="H91:I91"/>
    <mergeCell ref="E90:F90"/>
    <mergeCell ref="H90:I90"/>
    <mergeCell ref="E88:F88"/>
    <mergeCell ref="H88:I88"/>
    <mergeCell ref="E92:F92"/>
    <mergeCell ref="H92:I92"/>
    <mergeCell ref="E93:F93"/>
    <mergeCell ref="H93:I93"/>
    <mergeCell ref="E96:F96"/>
    <mergeCell ref="H96:I96"/>
    <mergeCell ref="E95:F95"/>
    <mergeCell ref="H95:I95"/>
    <mergeCell ref="D106:G106"/>
    <mergeCell ref="H106:K106"/>
    <mergeCell ref="E104:F104"/>
    <mergeCell ref="H104:I104"/>
    <mergeCell ref="E103:F103"/>
    <mergeCell ref="H103:I103"/>
    <mergeCell ref="E105:F105"/>
    <mergeCell ref="H105:I105"/>
    <mergeCell ref="E97:F97"/>
    <mergeCell ref="H97:I97"/>
    <mergeCell ref="E100:F100"/>
    <mergeCell ref="H100:I100"/>
    <mergeCell ref="E98:F98"/>
    <mergeCell ref="H98:I98"/>
    <mergeCell ref="E99:F99"/>
    <mergeCell ref="H99:I99"/>
    <mergeCell ref="E102:F102"/>
    <mergeCell ref="H102:I102"/>
  </mergeCells>
  <phoneticPr fontId="36" type="noConversion"/>
  <pageMargins left="0.27777777777777779" right="0.27777777777777779" top="0.27777777777777779" bottom="0.27777777777777779" header="0.5" footer="0.5"/>
  <pageSetup paperSize="9" scale="93" pageOrder="overThenDown" orientation="landscape"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5</vt:i4>
      </vt:variant>
      <vt:variant>
        <vt:lpstr>Іменовані діапазони</vt:lpstr>
      </vt:variant>
      <vt:variant>
        <vt:i4>4</vt:i4>
      </vt:variant>
    </vt:vector>
  </HeadingPairs>
  <TitlesOfParts>
    <vt:vector size="9" baseType="lpstr">
      <vt:lpstr>Додаток 1</vt:lpstr>
      <vt:lpstr>Додаток 2 </vt:lpstr>
      <vt:lpstr>Додаток 3</vt:lpstr>
      <vt:lpstr>Додаток 4</vt:lpstr>
      <vt:lpstr>Додаток 5</vt:lpstr>
      <vt:lpstr>'Додаток 2 '!Заголовки_для_друку</vt:lpstr>
      <vt:lpstr>'Додаток 2 '!Область_друку</vt:lpstr>
      <vt:lpstr>'Додаток 3'!Область_друку</vt:lpstr>
      <vt:lpstr>'Додаток 5'!Область_друку</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Fin Lys</dc:creator>
  <cp:lastModifiedBy>user</cp:lastModifiedBy>
  <cp:lastPrinted>2024-12-18T09:01:41Z</cp:lastPrinted>
  <dcterms:created xsi:type="dcterms:W3CDTF">2023-03-30T09:39:02Z</dcterms:created>
  <dcterms:modified xsi:type="dcterms:W3CDTF">2025-02-19T13:36:43Z</dcterms:modified>
</cp:coreProperties>
</file>